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kuld\Desktop\保育園\給食\"/>
    </mc:Choice>
  </mc:AlternateContent>
  <bookViews>
    <workbookView xWindow="0" yWindow="0" windowWidth="7470" windowHeight="3600"/>
  </bookViews>
  <sheets>
    <sheet name="キッズ月間(昼・おやつ)" sheetId="31" r:id="rId1"/>
    <sheet name="2月1日(金)" sheetId="2" r:id="rId2"/>
    <sheet name="2月4日(月)" sheetId="5" r:id="rId3"/>
    <sheet name="2月5日(火)" sheetId="6" r:id="rId4"/>
    <sheet name="2月6日(水)" sheetId="7" r:id="rId5"/>
    <sheet name="2月7日(木)" sheetId="8" r:id="rId6"/>
    <sheet name="2月8日(金)" sheetId="9" r:id="rId7"/>
    <sheet name="2月12日(火)" sheetId="13" r:id="rId8"/>
    <sheet name="2月13日(水)" sheetId="14" r:id="rId9"/>
    <sheet name="2月14日(木)" sheetId="15" r:id="rId10"/>
    <sheet name="2月15日(金)" sheetId="30" r:id="rId11"/>
    <sheet name="2月18日(月)" sheetId="19" r:id="rId12"/>
    <sheet name="2月19日(火)" sheetId="20" r:id="rId13"/>
    <sheet name="2月20日(水)" sheetId="21" r:id="rId14"/>
    <sheet name="2月21日(木)" sheetId="22" r:id="rId15"/>
    <sheet name="2月22日(金)" sheetId="23" r:id="rId16"/>
    <sheet name="2月25日(月)" sheetId="26" r:id="rId17"/>
    <sheet name="2月26日(火)" sheetId="27" r:id="rId18"/>
    <sheet name="2月27日(水)" sheetId="28" r:id="rId19"/>
    <sheet name="2月28日(木)" sheetId="29" r:id="rId20"/>
  </sheets>
  <externalReferences>
    <externalReference r:id="rId21"/>
  </externalReferences>
  <definedNames>
    <definedName name="_xlnm.Print_Area" localSheetId="0">'キッズ月間(昼・おやつ)'!$A$1:$X$89</definedName>
    <definedName name="_xlnm.Print_Area">#REF!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5" i="31" l="1"/>
  <c r="E85" i="31"/>
  <c r="D85" i="31"/>
  <c r="H84" i="31"/>
  <c r="G84" i="31"/>
  <c r="G85" i="31" s="1"/>
  <c r="F84" i="31"/>
  <c r="F85" i="31" s="1"/>
  <c r="E84" i="31"/>
  <c r="D84" i="31"/>
  <c r="J81" i="31"/>
  <c r="J80" i="31"/>
  <c r="J79" i="31"/>
  <c r="J78" i="31"/>
  <c r="J77" i="31"/>
  <c r="J76" i="31"/>
  <c r="J75" i="31"/>
  <c r="J74" i="31"/>
  <c r="J73" i="31"/>
  <c r="J72" i="31"/>
  <c r="W71" i="31"/>
  <c r="J71" i="31"/>
  <c r="W70" i="31"/>
  <c r="J70" i="31"/>
  <c r="W69" i="31"/>
  <c r="J69" i="31"/>
  <c r="W68" i="31"/>
  <c r="J68" i="31"/>
  <c r="W67" i="31"/>
  <c r="J67" i="31"/>
  <c r="W66" i="31"/>
  <c r="J66" i="31"/>
  <c r="W65" i="31"/>
  <c r="J65" i="31"/>
  <c r="W64" i="31"/>
  <c r="J64" i="31"/>
  <c r="W63" i="31"/>
  <c r="J63" i="31"/>
  <c r="W62" i="31"/>
  <c r="J62" i="31"/>
  <c r="W61" i="31"/>
  <c r="J61" i="31"/>
  <c r="W60" i="31"/>
  <c r="J60" i="31"/>
  <c r="W59" i="31"/>
  <c r="J59" i="31"/>
  <c r="W58" i="31"/>
  <c r="J58" i="31"/>
  <c r="W57" i="31"/>
  <c r="J57" i="31"/>
  <c r="W56" i="31"/>
  <c r="J56" i="31"/>
  <c r="W55" i="31"/>
  <c r="J55" i="31"/>
  <c r="W54" i="31"/>
  <c r="J54" i="31"/>
  <c r="W53" i="31"/>
  <c r="J53" i="31"/>
  <c r="W52" i="31"/>
  <c r="J52" i="31"/>
  <c r="W51" i="31"/>
  <c r="J51" i="31"/>
  <c r="W50" i="31"/>
  <c r="J50" i="31"/>
  <c r="W49" i="31"/>
  <c r="J49" i="31"/>
  <c r="W48" i="31"/>
  <c r="J48" i="31"/>
  <c r="W47" i="31"/>
  <c r="J47" i="31"/>
  <c r="W46" i="31"/>
  <c r="J46" i="31"/>
  <c r="W45" i="31"/>
  <c r="J45" i="31"/>
  <c r="W44" i="31"/>
  <c r="J44" i="31"/>
  <c r="W43" i="31"/>
  <c r="J43" i="31"/>
  <c r="W42" i="31"/>
  <c r="J42" i="31"/>
  <c r="W41" i="31"/>
  <c r="J41" i="31"/>
  <c r="W40" i="31"/>
  <c r="J40" i="31"/>
  <c r="W39" i="31"/>
  <c r="J39" i="31"/>
  <c r="W38" i="31"/>
  <c r="J38" i="31"/>
  <c r="W37" i="31"/>
  <c r="J37" i="31"/>
  <c r="W36" i="31"/>
  <c r="J36" i="31"/>
  <c r="W35" i="31"/>
  <c r="J35" i="31"/>
  <c r="W34" i="31"/>
  <c r="J34" i="31"/>
  <c r="W33" i="31"/>
  <c r="J33" i="31"/>
  <c r="W32" i="31"/>
  <c r="J32" i="31"/>
  <c r="W31" i="31"/>
  <c r="J31" i="31"/>
  <c r="W30" i="31"/>
  <c r="J30" i="31"/>
  <c r="W29" i="31"/>
  <c r="J29" i="31"/>
  <c r="W28" i="31"/>
  <c r="J28" i="31"/>
  <c r="W27" i="31"/>
  <c r="J27" i="31"/>
  <c r="W26" i="31"/>
  <c r="J26" i="31"/>
  <c r="W25" i="31"/>
  <c r="J25" i="31"/>
  <c r="W24" i="31"/>
  <c r="J24" i="31"/>
  <c r="W23" i="31"/>
  <c r="J23" i="31"/>
  <c r="W22" i="31"/>
  <c r="J22" i="31"/>
  <c r="W21" i="31"/>
  <c r="J21" i="31"/>
  <c r="W20" i="31"/>
  <c r="J20" i="31"/>
  <c r="W19" i="31"/>
  <c r="J19" i="31"/>
  <c r="W18" i="31"/>
  <c r="J18" i="31"/>
  <c r="W17" i="31"/>
  <c r="J17" i="31"/>
  <c r="W16" i="31"/>
  <c r="J16" i="31"/>
  <c r="W15" i="31"/>
  <c r="J15" i="31"/>
  <c r="W14" i="31"/>
  <c r="J14" i="31"/>
  <c r="W13" i="31"/>
  <c r="J13" i="31"/>
  <c r="W12" i="31"/>
  <c r="J12" i="31"/>
  <c r="W11" i="31"/>
  <c r="J11" i="31"/>
  <c r="W10" i="31"/>
  <c r="J10" i="31"/>
  <c r="W9" i="31"/>
  <c r="J9" i="31"/>
  <c r="W8" i="31"/>
  <c r="J8" i="31"/>
  <c r="W7" i="31"/>
  <c r="J7" i="31"/>
  <c r="F9" i="30" l="1"/>
  <c r="G9" i="30"/>
  <c r="H9" i="30" s="1"/>
  <c r="L9" i="30"/>
  <c r="N9" i="30"/>
  <c r="F10" i="30"/>
  <c r="G10" i="30"/>
  <c r="H10" i="30"/>
  <c r="L10" i="30"/>
  <c r="N10" i="30"/>
  <c r="F11" i="30"/>
  <c r="G11" i="30"/>
  <c r="H11" i="30" s="1"/>
  <c r="L11" i="30"/>
  <c r="N11" i="30"/>
  <c r="F12" i="30"/>
  <c r="G12" i="30"/>
  <c r="H12" i="30" s="1"/>
  <c r="L12" i="30"/>
  <c r="N12" i="30"/>
  <c r="F19" i="30"/>
  <c r="G19" i="30"/>
  <c r="H19" i="30" s="1"/>
  <c r="L19" i="30"/>
  <c r="N19" i="30"/>
  <c r="F20" i="30"/>
  <c r="G20" i="30"/>
  <c r="H20" i="30"/>
  <c r="L20" i="30"/>
  <c r="N20" i="30"/>
  <c r="F21" i="30"/>
  <c r="G21" i="30"/>
  <c r="H21" i="30"/>
  <c r="L21" i="30"/>
  <c r="N21" i="30"/>
  <c r="F22" i="30"/>
  <c r="G22" i="30"/>
  <c r="H22" i="30" s="1"/>
  <c r="L22" i="30"/>
  <c r="N22" i="30"/>
  <c r="L23" i="30"/>
  <c r="N23" i="30"/>
  <c r="L24" i="30"/>
  <c r="N24" i="30"/>
  <c r="F27" i="30"/>
  <c r="G27" i="30"/>
  <c r="H27" i="30" s="1"/>
  <c r="L27" i="30"/>
  <c r="N27" i="30"/>
  <c r="F28" i="30"/>
  <c r="G28" i="30"/>
  <c r="H28" i="30"/>
  <c r="L28" i="30"/>
  <c r="N28" i="30"/>
  <c r="F29" i="30"/>
  <c r="G29" i="30"/>
  <c r="H29" i="30" s="1"/>
  <c r="L29" i="30"/>
  <c r="N29" i="30"/>
  <c r="L30" i="30"/>
  <c r="N30" i="30"/>
  <c r="F33" i="30"/>
  <c r="G33" i="30"/>
  <c r="H33" i="30"/>
  <c r="L33" i="30"/>
  <c r="N33" i="30"/>
  <c r="F34" i="30"/>
  <c r="G34" i="30"/>
  <c r="H34" i="30" s="1"/>
  <c r="L34" i="30"/>
  <c r="N34" i="30"/>
  <c r="G37" i="29" l="1"/>
  <c r="H37" i="29" s="1"/>
  <c r="F37" i="29"/>
  <c r="L34" i="29"/>
  <c r="N34" i="29"/>
  <c r="L33" i="29"/>
  <c r="N33" i="29"/>
  <c r="G34" i="29"/>
  <c r="H34" i="29" s="1"/>
  <c r="F34" i="29"/>
  <c r="G33" i="29"/>
  <c r="H33" i="29" s="1"/>
  <c r="F33" i="29"/>
  <c r="L30" i="29"/>
  <c r="N30" i="29"/>
  <c r="L29" i="29"/>
  <c r="N29" i="29"/>
  <c r="L28" i="29"/>
  <c r="N28" i="29"/>
  <c r="L27" i="29"/>
  <c r="N27" i="29"/>
  <c r="G29" i="29"/>
  <c r="H29" i="29" s="1"/>
  <c r="F29" i="29"/>
  <c r="G28" i="29"/>
  <c r="H28" i="29" s="1"/>
  <c r="F28" i="29"/>
  <c r="G27" i="29"/>
  <c r="H27" i="29" s="1"/>
  <c r="F27" i="29"/>
  <c r="L18" i="29"/>
  <c r="N18" i="29"/>
  <c r="L17" i="29"/>
  <c r="N17" i="29"/>
  <c r="L16" i="29"/>
  <c r="N16" i="29"/>
  <c r="L15" i="29"/>
  <c r="N15" i="29"/>
  <c r="L14" i="29"/>
  <c r="N14" i="29"/>
  <c r="L13" i="29"/>
  <c r="N13" i="29"/>
  <c r="L12" i="29"/>
  <c r="N12" i="29"/>
  <c r="G17" i="29"/>
  <c r="H17" i="29" s="1"/>
  <c r="F17" i="29"/>
  <c r="G16" i="29"/>
  <c r="H16" i="29" s="1"/>
  <c r="F16" i="29"/>
  <c r="G15" i="29"/>
  <c r="H15" i="29" s="1"/>
  <c r="F15" i="29"/>
  <c r="G14" i="29"/>
  <c r="H14" i="29" s="1"/>
  <c r="F14" i="29"/>
  <c r="G13" i="29"/>
  <c r="H13" i="29" s="1"/>
  <c r="F13" i="29"/>
  <c r="G12" i="29"/>
  <c r="H12" i="29" s="1"/>
  <c r="F12" i="29"/>
  <c r="G9" i="29"/>
  <c r="H9" i="29" s="1"/>
  <c r="F9" i="29"/>
  <c r="L9" i="29"/>
  <c r="N9" i="29"/>
  <c r="L30" i="28"/>
  <c r="N30" i="28"/>
  <c r="L29" i="28"/>
  <c r="N29" i="28"/>
  <c r="L28" i="28"/>
  <c r="N28" i="28"/>
  <c r="G29" i="28"/>
  <c r="H29" i="28" s="1"/>
  <c r="F29" i="28"/>
  <c r="G28" i="28"/>
  <c r="H28" i="28" s="1"/>
  <c r="F28" i="28"/>
  <c r="L22" i="28"/>
  <c r="N22" i="28"/>
  <c r="L21" i="28"/>
  <c r="N21" i="28"/>
  <c r="G23" i="28"/>
  <c r="H23" i="28" s="1"/>
  <c r="F23" i="28"/>
  <c r="G22" i="28"/>
  <c r="H22" i="28" s="1"/>
  <c r="F22" i="28"/>
  <c r="G21" i="28"/>
  <c r="H21" i="28" s="1"/>
  <c r="F21" i="28"/>
  <c r="G16" i="28"/>
  <c r="H16" i="28" s="1"/>
  <c r="F16" i="28"/>
  <c r="L17" i="28"/>
  <c r="N17" i="28"/>
  <c r="L16" i="28"/>
  <c r="N16" i="28"/>
  <c r="L15" i="28"/>
  <c r="N15" i="28"/>
  <c r="L14" i="28"/>
  <c r="N14" i="28"/>
  <c r="L13" i="28"/>
  <c r="N13" i="28"/>
  <c r="L12" i="28"/>
  <c r="N12" i="28"/>
  <c r="G15" i="28"/>
  <c r="H15" i="28" s="1"/>
  <c r="F15" i="28"/>
  <c r="G14" i="28"/>
  <c r="H14" i="28" s="1"/>
  <c r="F14" i="28"/>
  <c r="G13" i="28"/>
  <c r="H13" i="28" s="1"/>
  <c r="F13" i="28"/>
  <c r="G12" i="28"/>
  <c r="H12" i="28" s="1"/>
  <c r="F12" i="28"/>
  <c r="L9" i="28"/>
  <c r="N9" i="28"/>
  <c r="G35" i="27"/>
  <c r="H35" i="27" s="1"/>
  <c r="F35" i="27"/>
  <c r="L32" i="27"/>
  <c r="N32" i="27"/>
  <c r="L31" i="27"/>
  <c r="N31" i="27"/>
  <c r="L30" i="27"/>
  <c r="N30" i="27"/>
  <c r="G31" i="27"/>
  <c r="H31" i="27" s="1"/>
  <c r="F31" i="27"/>
  <c r="G30" i="27"/>
  <c r="H30" i="27" s="1"/>
  <c r="F30" i="27"/>
  <c r="L25" i="27"/>
  <c r="N25" i="27"/>
  <c r="L24" i="27"/>
  <c r="N24" i="27"/>
  <c r="L23" i="27"/>
  <c r="N23" i="27"/>
  <c r="L22" i="27"/>
  <c r="N22" i="27"/>
  <c r="G24" i="27"/>
  <c r="H24" i="27" s="1"/>
  <c r="F24" i="27"/>
  <c r="G23" i="27"/>
  <c r="H23" i="27" s="1"/>
  <c r="F23" i="27"/>
  <c r="G22" i="27"/>
  <c r="H22" i="27" s="1"/>
  <c r="F22" i="27"/>
  <c r="L19" i="27"/>
  <c r="N19" i="27"/>
  <c r="L18" i="27"/>
  <c r="N18" i="27"/>
  <c r="L17" i="27"/>
  <c r="N17" i="27"/>
  <c r="L16" i="27"/>
  <c r="N16" i="27"/>
  <c r="G15" i="27"/>
  <c r="H15" i="27" s="1"/>
  <c r="F15" i="27"/>
  <c r="L15" i="27"/>
  <c r="N15" i="27"/>
  <c r="G14" i="27"/>
  <c r="F14" i="27"/>
  <c r="H14" i="27"/>
  <c r="G13" i="27"/>
  <c r="H13" i="27" s="1"/>
  <c r="F13" i="27"/>
  <c r="L14" i="27"/>
  <c r="N14" i="27"/>
  <c r="L13" i="27"/>
  <c r="N13" i="27"/>
  <c r="L12" i="27"/>
  <c r="N12" i="27"/>
  <c r="G12" i="27"/>
  <c r="H12" i="27" s="1"/>
  <c r="F12" i="27"/>
  <c r="L9" i="27"/>
  <c r="N9" i="27"/>
  <c r="G27" i="26"/>
  <c r="H27" i="26" s="1"/>
  <c r="F27" i="26"/>
  <c r="L24" i="26"/>
  <c r="N24" i="26"/>
  <c r="L23" i="26"/>
  <c r="N23" i="26"/>
  <c r="L22" i="26"/>
  <c r="N22" i="26"/>
  <c r="L21" i="26"/>
  <c r="N21" i="26"/>
  <c r="G22" i="26"/>
  <c r="H22" i="26" s="1"/>
  <c r="F22" i="26"/>
  <c r="G21" i="26"/>
  <c r="H21" i="26" s="1"/>
  <c r="F21" i="26"/>
  <c r="L11" i="26"/>
  <c r="N11" i="26"/>
  <c r="L10" i="26"/>
  <c r="N10" i="26"/>
  <c r="G15" i="26"/>
  <c r="H15" i="26" s="1"/>
  <c r="F15" i="26"/>
  <c r="G14" i="26"/>
  <c r="H14" i="26" s="1"/>
  <c r="F14" i="26"/>
  <c r="G13" i="26"/>
  <c r="H13" i="26" s="1"/>
  <c r="F13" i="26"/>
  <c r="G12" i="26"/>
  <c r="H12" i="26" s="1"/>
  <c r="F12" i="26"/>
  <c r="G11" i="26"/>
  <c r="H11" i="26" s="1"/>
  <c r="F11" i="26"/>
  <c r="G10" i="26"/>
  <c r="H10" i="26" s="1"/>
  <c r="F10" i="26"/>
  <c r="G9" i="26"/>
  <c r="H9" i="26" s="1"/>
  <c r="F9" i="26"/>
  <c r="L9" i="26"/>
  <c r="N9" i="26"/>
  <c r="L35" i="23"/>
  <c r="N35" i="23"/>
  <c r="G35" i="23"/>
  <c r="H35" i="23" s="1"/>
  <c r="F35" i="23"/>
  <c r="L32" i="23"/>
  <c r="N32" i="23"/>
  <c r="L31" i="23"/>
  <c r="N31" i="23"/>
  <c r="G32" i="23"/>
  <c r="H32" i="23" s="1"/>
  <c r="F32" i="23"/>
  <c r="G31" i="23"/>
  <c r="H31" i="23" s="1"/>
  <c r="F31" i="23"/>
  <c r="L25" i="23"/>
  <c r="N25" i="23"/>
  <c r="L24" i="23"/>
  <c r="N24" i="23"/>
  <c r="L23" i="23"/>
  <c r="N23" i="23"/>
  <c r="L22" i="23"/>
  <c r="N22" i="23"/>
  <c r="G26" i="23"/>
  <c r="H26" i="23" s="1"/>
  <c r="F26" i="23"/>
  <c r="G25" i="23"/>
  <c r="H25" i="23" s="1"/>
  <c r="F25" i="23"/>
  <c r="G24" i="23"/>
  <c r="F24" i="23"/>
  <c r="H24" i="23"/>
  <c r="G23" i="23"/>
  <c r="H23" i="23" s="1"/>
  <c r="F23" i="23"/>
  <c r="G22" i="23"/>
  <c r="H22" i="23" s="1"/>
  <c r="F22" i="23"/>
  <c r="G14" i="23"/>
  <c r="H14" i="23" s="1"/>
  <c r="F14" i="23"/>
  <c r="G13" i="23"/>
  <c r="H13" i="23" s="1"/>
  <c r="F13" i="23"/>
  <c r="L17" i="23"/>
  <c r="N17" i="23"/>
  <c r="L16" i="23"/>
  <c r="N16" i="23"/>
  <c r="L15" i="23"/>
  <c r="N15" i="23"/>
  <c r="L14" i="23"/>
  <c r="N14" i="23"/>
  <c r="L13" i="23"/>
  <c r="N13" i="23"/>
  <c r="L12" i="23"/>
  <c r="N12" i="23"/>
  <c r="G12" i="23"/>
  <c r="H12" i="23" s="1"/>
  <c r="F12" i="23"/>
  <c r="L9" i="23"/>
  <c r="N9" i="23"/>
  <c r="L30" i="22"/>
  <c r="N30" i="22"/>
  <c r="L29" i="22"/>
  <c r="N29" i="22"/>
  <c r="L28" i="22"/>
  <c r="N28" i="22"/>
  <c r="G29" i="22"/>
  <c r="H29" i="22" s="1"/>
  <c r="F29" i="22"/>
  <c r="G28" i="22"/>
  <c r="H28" i="22" s="1"/>
  <c r="F28" i="22"/>
  <c r="L22" i="22"/>
  <c r="N22" i="22"/>
  <c r="L21" i="22"/>
  <c r="N21" i="22"/>
  <c r="L20" i="22"/>
  <c r="N20" i="22"/>
  <c r="L19" i="22"/>
  <c r="N19" i="22"/>
  <c r="G22" i="22"/>
  <c r="H22" i="22" s="1"/>
  <c r="F22" i="22"/>
  <c r="G21" i="22"/>
  <c r="H21" i="22" s="1"/>
  <c r="F21" i="22"/>
  <c r="G20" i="22"/>
  <c r="H20" i="22" s="1"/>
  <c r="F20" i="22"/>
  <c r="G19" i="22"/>
  <c r="H19" i="22" s="1"/>
  <c r="F19" i="22"/>
  <c r="G13" i="22"/>
  <c r="H13" i="22" s="1"/>
  <c r="F13" i="22"/>
  <c r="L16" i="22"/>
  <c r="N16" i="22"/>
  <c r="L15" i="22"/>
  <c r="N15" i="22"/>
  <c r="L14" i="22"/>
  <c r="N14" i="22"/>
  <c r="L13" i="22"/>
  <c r="N13" i="22"/>
  <c r="L12" i="22"/>
  <c r="N12" i="22"/>
  <c r="L11" i="22"/>
  <c r="N11" i="22"/>
  <c r="L10" i="22"/>
  <c r="N10" i="22"/>
  <c r="G12" i="22"/>
  <c r="H12" i="22" s="1"/>
  <c r="F12" i="22"/>
  <c r="G11" i="22"/>
  <c r="H11" i="22" s="1"/>
  <c r="F11" i="22"/>
  <c r="G10" i="22"/>
  <c r="H10" i="22" s="1"/>
  <c r="F10" i="22"/>
  <c r="L9" i="22"/>
  <c r="N9" i="22"/>
  <c r="G9" i="22"/>
  <c r="H9" i="22" s="1"/>
  <c r="F9" i="22"/>
  <c r="G38" i="21"/>
  <c r="H38" i="21" s="1"/>
  <c r="F38" i="21"/>
  <c r="L35" i="21"/>
  <c r="N35" i="21"/>
  <c r="L34" i="21"/>
  <c r="N34" i="21"/>
  <c r="L33" i="21"/>
  <c r="N33" i="21"/>
  <c r="G34" i="21"/>
  <c r="H34" i="21" s="1"/>
  <c r="F34" i="21"/>
  <c r="G33" i="21"/>
  <c r="H33" i="21" s="1"/>
  <c r="F33" i="21"/>
  <c r="L27" i="21"/>
  <c r="N27" i="21"/>
  <c r="L26" i="21"/>
  <c r="N26" i="21"/>
  <c r="L25" i="21"/>
  <c r="N25" i="21"/>
  <c r="G28" i="21"/>
  <c r="H28" i="21" s="1"/>
  <c r="F28" i="21"/>
  <c r="G27" i="21"/>
  <c r="H27" i="21" s="1"/>
  <c r="F27" i="21"/>
  <c r="G26" i="21"/>
  <c r="H26" i="21" s="1"/>
  <c r="F26" i="21"/>
  <c r="G25" i="21"/>
  <c r="H25" i="21" s="1"/>
  <c r="F25" i="21"/>
  <c r="L22" i="21"/>
  <c r="N22" i="21"/>
  <c r="L21" i="21"/>
  <c r="N21" i="21"/>
  <c r="L20" i="21"/>
  <c r="N20" i="21"/>
  <c r="G15" i="21"/>
  <c r="H15" i="21" s="1"/>
  <c r="F15" i="21"/>
  <c r="G14" i="21"/>
  <c r="H14" i="21" s="1"/>
  <c r="F14" i="21"/>
  <c r="L19" i="21"/>
  <c r="N19" i="21"/>
  <c r="L18" i="21"/>
  <c r="N18" i="21"/>
  <c r="L17" i="21"/>
  <c r="N17" i="21"/>
  <c r="L16" i="21"/>
  <c r="N16" i="21"/>
  <c r="L15" i="21"/>
  <c r="N15" i="21"/>
  <c r="L14" i="21"/>
  <c r="N14" i="21"/>
  <c r="L13" i="21"/>
  <c r="N13" i="21"/>
  <c r="L12" i="21"/>
  <c r="N12" i="21"/>
  <c r="G13" i="21"/>
  <c r="H13" i="21" s="1"/>
  <c r="F13" i="21"/>
  <c r="G12" i="21"/>
  <c r="H12" i="21" s="1"/>
  <c r="F12" i="21"/>
  <c r="L9" i="21"/>
  <c r="N9" i="21"/>
  <c r="L31" i="20"/>
  <c r="N31" i="20"/>
  <c r="L30" i="20"/>
  <c r="N30" i="20"/>
  <c r="G31" i="20"/>
  <c r="H31" i="20" s="1"/>
  <c r="F31" i="20"/>
  <c r="G30" i="20"/>
  <c r="H30" i="20" s="1"/>
  <c r="F30" i="20"/>
  <c r="L27" i="20"/>
  <c r="N27" i="20"/>
  <c r="L26" i="20"/>
  <c r="N26" i="20"/>
  <c r="L25" i="20"/>
  <c r="N25" i="20"/>
  <c r="L24" i="20"/>
  <c r="N24" i="20"/>
  <c r="G27" i="20"/>
  <c r="H27" i="20" s="1"/>
  <c r="F27" i="20"/>
  <c r="G26" i="20"/>
  <c r="H26" i="20" s="1"/>
  <c r="F26" i="20"/>
  <c r="G25" i="20"/>
  <c r="H25" i="20" s="1"/>
  <c r="F25" i="20"/>
  <c r="G24" i="20"/>
  <c r="H24" i="20" s="1"/>
  <c r="F24" i="20"/>
  <c r="G16" i="20"/>
  <c r="H16" i="20" s="1"/>
  <c r="F16" i="20"/>
  <c r="L17" i="20"/>
  <c r="N17" i="20"/>
  <c r="L16" i="20"/>
  <c r="N16" i="20"/>
  <c r="L15" i="20"/>
  <c r="N15" i="20"/>
  <c r="L14" i="20"/>
  <c r="N14" i="20"/>
  <c r="L13" i="20"/>
  <c r="N13" i="20"/>
  <c r="L12" i="20"/>
  <c r="N12" i="20"/>
  <c r="G15" i="20"/>
  <c r="H15" i="20" s="1"/>
  <c r="F15" i="20"/>
  <c r="G14" i="20"/>
  <c r="H14" i="20" s="1"/>
  <c r="F14" i="20"/>
  <c r="G13" i="20"/>
  <c r="H13" i="20" s="1"/>
  <c r="F13" i="20"/>
  <c r="G12" i="20"/>
  <c r="H12" i="20" s="1"/>
  <c r="F12" i="20"/>
  <c r="L9" i="20"/>
  <c r="N9" i="20"/>
  <c r="G33" i="19"/>
  <c r="H33" i="19" s="1"/>
  <c r="F33" i="19"/>
  <c r="L30" i="19"/>
  <c r="N30" i="19"/>
  <c r="L29" i="19"/>
  <c r="N29" i="19"/>
  <c r="G30" i="19"/>
  <c r="H30" i="19" s="1"/>
  <c r="F30" i="19"/>
  <c r="G29" i="19"/>
  <c r="H29" i="19" s="1"/>
  <c r="F29" i="19"/>
  <c r="L24" i="19"/>
  <c r="N24" i="19"/>
  <c r="L23" i="19"/>
  <c r="N23" i="19"/>
  <c r="L22" i="19"/>
  <c r="N22" i="19"/>
  <c r="G23" i="19"/>
  <c r="H23" i="19" s="1"/>
  <c r="F23" i="19"/>
  <c r="G22" i="19"/>
  <c r="H22" i="19" s="1"/>
  <c r="F22" i="19"/>
  <c r="L21" i="19"/>
  <c r="N21" i="19"/>
  <c r="G21" i="19"/>
  <c r="H21" i="19" s="1"/>
  <c r="F21" i="19"/>
  <c r="G14" i="19"/>
  <c r="H14" i="19" s="1"/>
  <c r="F14" i="19"/>
  <c r="G13" i="19"/>
  <c r="F13" i="19"/>
  <c r="H13" i="19"/>
  <c r="L18" i="19"/>
  <c r="N18" i="19"/>
  <c r="L17" i="19"/>
  <c r="N17" i="19"/>
  <c r="L16" i="19"/>
  <c r="N16" i="19"/>
  <c r="L15" i="19"/>
  <c r="N15" i="19"/>
  <c r="L14" i="19"/>
  <c r="N14" i="19"/>
  <c r="L13" i="19"/>
  <c r="N13" i="19"/>
  <c r="L12" i="19"/>
  <c r="N12" i="19"/>
  <c r="G12" i="19"/>
  <c r="H12" i="19" s="1"/>
  <c r="F12" i="19"/>
  <c r="G9" i="19"/>
  <c r="H9" i="19" s="1"/>
  <c r="F9" i="19"/>
  <c r="L9" i="19"/>
  <c r="N9" i="19"/>
  <c r="G38" i="15"/>
  <c r="H38" i="15" s="1"/>
  <c r="F38" i="15"/>
  <c r="L35" i="15"/>
  <c r="N35" i="15"/>
  <c r="L34" i="15"/>
  <c r="N34" i="15"/>
  <c r="G35" i="15"/>
  <c r="H35" i="15" s="1"/>
  <c r="F35" i="15"/>
  <c r="G34" i="15"/>
  <c r="H34" i="15" s="1"/>
  <c r="F34" i="15"/>
  <c r="L31" i="15"/>
  <c r="N31" i="15"/>
  <c r="L30" i="15"/>
  <c r="N30" i="15"/>
  <c r="L29" i="15"/>
  <c r="N29" i="15"/>
  <c r="L28" i="15"/>
  <c r="N28" i="15"/>
  <c r="G30" i="15"/>
  <c r="H30" i="15" s="1"/>
  <c r="F30" i="15"/>
  <c r="G29" i="15"/>
  <c r="H29" i="15" s="1"/>
  <c r="F29" i="15"/>
  <c r="G28" i="15"/>
  <c r="H28" i="15" s="1"/>
  <c r="F28" i="15"/>
  <c r="L18" i="15"/>
  <c r="N18" i="15"/>
  <c r="L17" i="15"/>
  <c r="N17" i="15"/>
  <c r="L16" i="15"/>
  <c r="N16" i="15"/>
  <c r="L15" i="15"/>
  <c r="N15" i="15"/>
  <c r="L14" i="15"/>
  <c r="N14" i="15"/>
  <c r="L13" i="15"/>
  <c r="N13" i="15"/>
  <c r="L12" i="15"/>
  <c r="N12" i="15"/>
  <c r="G17" i="15"/>
  <c r="H17" i="15" s="1"/>
  <c r="F17" i="15"/>
  <c r="G16" i="15"/>
  <c r="H16" i="15" s="1"/>
  <c r="F16" i="15"/>
  <c r="G15" i="15"/>
  <c r="H15" i="15" s="1"/>
  <c r="F15" i="15"/>
  <c r="G14" i="15"/>
  <c r="H14" i="15" s="1"/>
  <c r="F14" i="15"/>
  <c r="G13" i="15"/>
  <c r="H13" i="15" s="1"/>
  <c r="F13" i="15"/>
  <c r="G12" i="15"/>
  <c r="H12" i="15" s="1"/>
  <c r="F12" i="15"/>
  <c r="G9" i="15"/>
  <c r="H9" i="15" s="1"/>
  <c r="F9" i="15"/>
  <c r="L9" i="15"/>
  <c r="N9" i="15"/>
  <c r="L31" i="14"/>
  <c r="N31" i="14"/>
  <c r="L30" i="14"/>
  <c r="N30" i="14"/>
  <c r="L29" i="14"/>
  <c r="N29" i="14"/>
  <c r="G30" i="14"/>
  <c r="H30" i="14" s="1"/>
  <c r="F30" i="14"/>
  <c r="G29" i="14"/>
  <c r="H29" i="14" s="1"/>
  <c r="F29" i="14"/>
  <c r="L23" i="14"/>
  <c r="N23" i="14"/>
  <c r="L22" i="14"/>
  <c r="N22" i="14"/>
  <c r="G24" i="14"/>
  <c r="H24" i="14" s="1"/>
  <c r="F24" i="14"/>
  <c r="G23" i="14"/>
  <c r="H23" i="14" s="1"/>
  <c r="F23" i="14"/>
  <c r="G22" i="14"/>
  <c r="H22" i="14" s="1"/>
  <c r="F22" i="14"/>
  <c r="G16" i="14"/>
  <c r="H16" i="14" s="1"/>
  <c r="F16" i="14"/>
  <c r="L17" i="14"/>
  <c r="N17" i="14"/>
  <c r="L16" i="14"/>
  <c r="N16" i="14"/>
  <c r="L15" i="14"/>
  <c r="N15" i="14"/>
  <c r="L14" i="14"/>
  <c r="N14" i="14"/>
  <c r="L13" i="14"/>
  <c r="N13" i="14"/>
  <c r="L12" i="14"/>
  <c r="N12" i="14"/>
  <c r="G15" i="14"/>
  <c r="H15" i="14" s="1"/>
  <c r="F15" i="14"/>
  <c r="G14" i="14"/>
  <c r="H14" i="14" s="1"/>
  <c r="F14" i="14"/>
  <c r="G13" i="14"/>
  <c r="H13" i="14" s="1"/>
  <c r="F13" i="14"/>
  <c r="G12" i="14"/>
  <c r="H12" i="14" s="1"/>
  <c r="F12" i="14"/>
  <c r="L9" i="14"/>
  <c r="N9" i="14"/>
  <c r="G35" i="13"/>
  <c r="H35" i="13" s="1"/>
  <c r="F35" i="13"/>
  <c r="L32" i="13"/>
  <c r="N32" i="13"/>
  <c r="L31" i="13"/>
  <c r="N31" i="13"/>
  <c r="L30" i="13"/>
  <c r="N30" i="13"/>
  <c r="G31" i="13"/>
  <c r="H31" i="13" s="1"/>
  <c r="F31" i="13"/>
  <c r="G30" i="13"/>
  <c r="H30" i="13" s="1"/>
  <c r="F30" i="13"/>
  <c r="L25" i="13"/>
  <c r="N25" i="13"/>
  <c r="L24" i="13"/>
  <c r="N24" i="13"/>
  <c r="L23" i="13"/>
  <c r="N23" i="13"/>
  <c r="L22" i="13"/>
  <c r="N22" i="13"/>
  <c r="G24" i="13"/>
  <c r="H24" i="13" s="1"/>
  <c r="F24" i="13"/>
  <c r="G23" i="13"/>
  <c r="H23" i="13" s="1"/>
  <c r="F23" i="13"/>
  <c r="G22" i="13"/>
  <c r="H22" i="13" s="1"/>
  <c r="F22" i="13"/>
  <c r="L19" i="13"/>
  <c r="N19" i="13"/>
  <c r="L18" i="13"/>
  <c r="N18" i="13"/>
  <c r="L17" i="13"/>
  <c r="N17" i="13"/>
  <c r="L16" i="13"/>
  <c r="N16" i="13"/>
  <c r="G15" i="13"/>
  <c r="H15" i="13" s="1"/>
  <c r="F15" i="13"/>
  <c r="L15" i="13"/>
  <c r="N15" i="13"/>
  <c r="G14" i="13"/>
  <c r="H14" i="13" s="1"/>
  <c r="F14" i="13"/>
  <c r="G13" i="13"/>
  <c r="H13" i="13" s="1"/>
  <c r="F13" i="13"/>
  <c r="L14" i="13"/>
  <c r="N14" i="13"/>
  <c r="L13" i="13"/>
  <c r="N13" i="13"/>
  <c r="L12" i="13"/>
  <c r="N12" i="13"/>
  <c r="G12" i="13"/>
  <c r="H12" i="13" s="1"/>
  <c r="F12" i="13"/>
  <c r="L9" i="13"/>
  <c r="N9" i="13"/>
  <c r="L35" i="9"/>
  <c r="N35" i="9"/>
  <c r="G35" i="9"/>
  <c r="H35" i="9" s="1"/>
  <c r="F35" i="9"/>
  <c r="L32" i="9"/>
  <c r="N32" i="9"/>
  <c r="L31" i="9"/>
  <c r="N31" i="9"/>
  <c r="G32" i="9"/>
  <c r="H32" i="9" s="1"/>
  <c r="F32" i="9"/>
  <c r="G31" i="9"/>
  <c r="H31" i="9" s="1"/>
  <c r="F31" i="9"/>
  <c r="L25" i="9"/>
  <c r="N25" i="9"/>
  <c r="L24" i="9"/>
  <c r="N24" i="9"/>
  <c r="L23" i="9"/>
  <c r="N23" i="9"/>
  <c r="L22" i="9"/>
  <c r="N22" i="9"/>
  <c r="G26" i="9"/>
  <c r="H26" i="9" s="1"/>
  <c r="F26" i="9"/>
  <c r="G25" i="9"/>
  <c r="H25" i="9" s="1"/>
  <c r="F25" i="9"/>
  <c r="G24" i="9"/>
  <c r="H24" i="9" s="1"/>
  <c r="F24" i="9"/>
  <c r="G23" i="9"/>
  <c r="H23" i="9" s="1"/>
  <c r="F23" i="9"/>
  <c r="G22" i="9"/>
  <c r="H22" i="9" s="1"/>
  <c r="F22" i="9"/>
  <c r="G14" i="9"/>
  <c r="H14" i="9" s="1"/>
  <c r="F14" i="9"/>
  <c r="G13" i="9"/>
  <c r="H13" i="9" s="1"/>
  <c r="F13" i="9"/>
  <c r="L17" i="9"/>
  <c r="N17" i="9"/>
  <c r="L16" i="9"/>
  <c r="N16" i="9"/>
  <c r="L15" i="9"/>
  <c r="N15" i="9"/>
  <c r="L14" i="9"/>
  <c r="N14" i="9"/>
  <c r="L13" i="9"/>
  <c r="N13" i="9"/>
  <c r="L12" i="9"/>
  <c r="N12" i="9"/>
  <c r="G12" i="9"/>
  <c r="H12" i="9" s="1"/>
  <c r="F12" i="9"/>
  <c r="L9" i="9"/>
  <c r="N9" i="9"/>
  <c r="L30" i="8"/>
  <c r="N30" i="8"/>
  <c r="L29" i="8"/>
  <c r="N29" i="8"/>
  <c r="L28" i="8"/>
  <c r="N28" i="8"/>
  <c r="G29" i="8"/>
  <c r="H29" i="8" s="1"/>
  <c r="F29" i="8"/>
  <c r="G28" i="8"/>
  <c r="H28" i="8" s="1"/>
  <c r="F28" i="8"/>
  <c r="L22" i="8"/>
  <c r="N22" i="8"/>
  <c r="L21" i="8"/>
  <c r="N21" i="8"/>
  <c r="L20" i="8"/>
  <c r="N20" i="8"/>
  <c r="L19" i="8"/>
  <c r="N19" i="8"/>
  <c r="G22" i="8"/>
  <c r="H22" i="8" s="1"/>
  <c r="F22" i="8"/>
  <c r="G21" i="8"/>
  <c r="H21" i="8" s="1"/>
  <c r="F21" i="8"/>
  <c r="G20" i="8"/>
  <c r="F20" i="8"/>
  <c r="H20" i="8"/>
  <c r="G19" i="8"/>
  <c r="H19" i="8" s="1"/>
  <c r="F19" i="8"/>
  <c r="G13" i="8"/>
  <c r="H13" i="8" s="1"/>
  <c r="F13" i="8"/>
  <c r="L16" i="8"/>
  <c r="N16" i="8"/>
  <c r="L15" i="8"/>
  <c r="N15" i="8"/>
  <c r="L14" i="8"/>
  <c r="N14" i="8"/>
  <c r="L13" i="8"/>
  <c r="N13" i="8"/>
  <c r="L12" i="8"/>
  <c r="N12" i="8"/>
  <c r="L11" i="8"/>
  <c r="N11" i="8"/>
  <c r="L10" i="8"/>
  <c r="N10" i="8"/>
  <c r="G12" i="8"/>
  <c r="H12" i="8" s="1"/>
  <c r="F12" i="8"/>
  <c r="G11" i="8"/>
  <c r="H11" i="8" s="1"/>
  <c r="F11" i="8"/>
  <c r="G10" i="8"/>
  <c r="H10" i="8" s="1"/>
  <c r="F10" i="8"/>
  <c r="L9" i="8"/>
  <c r="N9" i="8"/>
  <c r="G9" i="8"/>
  <c r="H9" i="8" s="1"/>
  <c r="F9" i="8"/>
  <c r="G38" i="7"/>
  <c r="H38" i="7" s="1"/>
  <c r="F38" i="7"/>
  <c r="L35" i="7"/>
  <c r="N35" i="7"/>
  <c r="L34" i="7"/>
  <c r="N34" i="7"/>
  <c r="L33" i="7"/>
  <c r="N33" i="7"/>
  <c r="G34" i="7"/>
  <c r="H34" i="7" s="1"/>
  <c r="F34" i="7"/>
  <c r="G33" i="7"/>
  <c r="F33" i="7"/>
  <c r="H33" i="7"/>
  <c r="L27" i="7"/>
  <c r="N27" i="7"/>
  <c r="L26" i="7"/>
  <c r="N26" i="7"/>
  <c r="L25" i="7"/>
  <c r="N25" i="7"/>
  <c r="G28" i="7"/>
  <c r="H28" i="7" s="1"/>
  <c r="F28" i="7"/>
  <c r="G27" i="7"/>
  <c r="H27" i="7" s="1"/>
  <c r="F27" i="7"/>
  <c r="G26" i="7"/>
  <c r="H26" i="7" s="1"/>
  <c r="F26" i="7"/>
  <c r="G25" i="7"/>
  <c r="F25" i="7"/>
  <c r="H25" i="7"/>
  <c r="L22" i="7"/>
  <c r="N22" i="7"/>
  <c r="L21" i="7"/>
  <c r="N21" i="7"/>
  <c r="L20" i="7"/>
  <c r="N20" i="7"/>
  <c r="G15" i="7"/>
  <c r="H15" i="7" s="1"/>
  <c r="F15" i="7"/>
  <c r="G14" i="7"/>
  <c r="H14" i="7" s="1"/>
  <c r="F14" i="7"/>
  <c r="L19" i="7"/>
  <c r="N19" i="7"/>
  <c r="L18" i="7"/>
  <c r="N18" i="7"/>
  <c r="L17" i="7"/>
  <c r="N17" i="7"/>
  <c r="L16" i="7"/>
  <c r="N16" i="7"/>
  <c r="L15" i="7"/>
  <c r="N15" i="7"/>
  <c r="L14" i="7"/>
  <c r="N14" i="7"/>
  <c r="L13" i="7"/>
  <c r="N13" i="7"/>
  <c r="L12" i="7"/>
  <c r="N12" i="7"/>
  <c r="G13" i="7"/>
  <c r="F13" i="7"/>
  <c r="H13" i="7"/>
  <c r="G12" i="7"/>
  <c r="H12" i="7" s="1"/>
  <c r="F12" i="7"/>
  <c r="L9" i="7"/>
  <c r="N9" i="7"/>
  <c r="L31" i="6"/>
  <c r="N31" i="6"/>
  <c r="L30" i="6"/>
  <c r="N30" i="6"/>
  <c r="G31" i="6"/>
  <c r="H31" i="6" s="1"/>
  <c r="F31" i="6"/>
  <c r="G30" i="6"/>
  <c r="H30" i="6" s="1"/>
  <c r="F30" i="6"/>
  <c r="L27" i="6"/>
  <c r="N27" i="6"/>
  <c r="L26" i="6"/>
  <c r="N26" i="6"/>
  <c r="L25" i="6"/>
  <c r="N25" i="6"/>
  <c r="L24" i="6"/>
  <c r="N24" i="6"/>
  <c r="G27" i="6"/>
  <c r="H27" i="6" s="1"/>
  <c r="F27" i="6"/>
  <c r="G26" i="6"/>
  <c r="H26" i="6" s="1"/>
  <c r="F26" i="6"/>
  <c r="G25" i="6"/>
  <c r="H25" i="6" s="1"/>
  <c r="F25" i="6"/>
  <c r="G24" i="6"/>
  <c r="H24" i="6" s="1"/>
  <c r="F24" i="6"/>
  <c r="G16" i="6"/>
  <c r="H16" i="6" s="1"/>
  <c r="F16" i="6"/>
  <c r="L17" i="6"/>
  <c r="N17" i="6"/>
  <c r="L16" i="6"/>
  <c r="N16" i="6"/>
  <c r="L15" i="6"/>
  <c r="N15" i="6"/>
  <c r="L14" i="6"/>
  <c r="N14" i="6"/>
  <c r="L13" i="6"/>
  <c r="N13" i="6"/>
  <c r="L12" i="6"/>
  <c r="N12" i="6"/>
  <c r="G15" i="6"/>
  <c r="H15" i="6" s="1"/>
  <c r="F15" i="6"/>
  <c r="G14" i="6"/>
  <c r="H14" i="6" s="1"/>
  <c r="F14" i="6"/>
  <c r="G13" i="6"/>
  <c r="H13" i="6" s="1"/>
  <c r="F13" i="6"/>
  <c r="G12" i="6"/>
  <c r="H12" i="6" s="1"/>
  <c r="F12" i="6"/>
  <c r="L9" i="6"/>
  <c r="N9" i="6"/>
  <c r="G33" i="5"/>
  <c r="H33" i="5" s="1"/>
  <c r="F33" i="5"/>
  <c r="L30" i="5"/>
  <c r="N30" i="5"/>
  <c r="L29" i="5"/>
  <c r="N29" i="5"/>
  <c r="G30" i="5"/>
  <c r="F30" i="5"/>
  <c r="H30" i="5"/>
  <c r="G29" i="5"/>
  <c r="F29" i="5"/>
  <c r="H29" i="5"/>
  <c r="L24" i="5"/>
  <c r="N24" i="5"/>
  <c r="L23" i="5"/>
  <c r="N23" i="5"/>
  <c r="L22" i="5"/>
  <c r="N22" i="5"/>
  <c r="G23" i="5"/>
  <c r="H23" i="5" s="1"/>
  <c r="F23" i="5"/>
  <c r="G22" i="5"/>
  <c r="H22" i="5" s="1"/>
  <c r="F22" i="5"/>
  <c r="L21" i="5"/>
  <c r="N21" i="5"/>
  <c r="G21" i="5"/>
  <c r="H21" i="5" s="1"/>
  <c r="F21" i="5"/>
  <c r="G14" i="5"/>
  <c r="H14" i="5" s="1"/>
  <c r="F14" i="5"/>
  <c r="G13" i="5"/>
  <c r="H13" i="5" s="1"/>
  <c r="F13" i="5"/>
  <c r="L18" i="5"/>
  <c r="N18" i="5"/>
  <c r="L17" i="5"/>
  <c r="N17" i="5"/>
  <c r="L16" i="5"/>
  <c r="N16" i="5"/>
  <c r="L15" i="5"/>
  <c r="N15" i="5"/>
  <c r="L14" i="5"/>
  <c r="N14" i="5"/>
  <c r="L13" i="5"/>
  <c r="N13" i="5"/>
  <c r="L12" i="5"/>
  <c r="N12" i="5"/>
  <c r="G12" i="5"/>
  <c r="H12" i="5" s="1"/>
  <c r="F12" i="5"/>
  <c r="G9" i="5"/>
  <c r="H9" i="5" s="1"/>
  <c r="F9" i="5"/>
  <c r="L9" i="5"/>
  <c r="N9" i="5"/>
  <c r="L32" i="2"/>
  <c r="N32" i="2"/>
  <c r="L31" i="2"/>
  <c r="N31" i="2"/>
  <c r="L30" i="2"/>
  <c r="N30" i="2"/>
  <c r="L29" i="2"/>
  <c r="N29" i="2"/>
  <c r="G31" i="2"/>
  <c r="H31" i="2" s="1"/>
  <c r="F31" i="2"/>
  <c r="G30" i="2"/>
  <c r="H30" i="2" s="1"/>
  <c r="F30" i="2"/>
  <c r="G29" i="2"/>
  <c r="H29" i="2" s="1"/>
  <c r="F29" i="2"/>
  <c r="L25" i="2"/>
  <c r="N25" i="2"/>
  <c r="L24" i="2"/>
  <c r="N24" i="2"/>
  <c r="L23" i="2"/>
  <c r="N23" i="2"/>
  <c r="G26" i="2"/>
  <c r="H26" i="2" s="1"/>
  <c r="F26" i="2"/>
  <c r="G25" i="2"/>
  <c r="H25" i="2" s="1"/>
  <c r="F25" i="2"/>
  <c r="G24" i="2"/>
  <c r="H24" i="2" s="1"/>
  <c r="F24" i="2"/>
  <c r="G23" i="2"/>
  <c r="H23" i="2" s="1"/>
  <c r="F23" i="2"/>
  <c r="L16" i="2"/>
  <c r="N16" i="2"/>
  <c r="G13" i="2"/>
  <c r="H13" i="2" s="1"/>
  <c r="F13" i="2"/>
  <c r="G12" i="2"/>
  <c r="H12" i="2" s="1"/>
  <c r="F12" i="2"/>
  <c r="G11" i="2"/>
  <c r="H11" i="2" s="1"/>
  <c r="F11" i="2"/>
  <c r="L15" i="2"/>
  <c r="N15" i="2"/>
  <c r="L14" i="2"/>
  <c r="N14" i="2"/>
  <c r="G10" i="2"/>
  <c r="H10" i="2" s="1"/>
  <c r="F10" i="2"/>
  <c r="L13" i="2"/>
  <c r="N13" i="2"/>
  <c r="L12" i="2"/>
  <c r="N12" i="2"/>
  <c r="G9" i="2"/>
  <c r="H9" i="2" s="1"/>
  <c r="F9" i="2"/>
  <c r="L11" i="2"/>
  <c r="N11" i="2"/>
  <c r="L10" i="2"/>
  <c r="N10" i="2"/>
  <c r="L9" i="2"/>
  <c r="N9" i="2"/>
</calcChain>
</file>

<file path=xl/sharedStrings.xml><?xml version="1.0" encoding="utf-8"?>
<sst xmlns="http://schemas.openxmlformats.org/spreadsheetml/2006/main" count="2048" uniqueCount="387">
  <si>
    <t>キッズ</t>
    <phoneticPr fontId="4"/>
  </si>
  <si>
    <t>予　　定　　献　　立　　表　</t>
    <rPh sb="0" eb="1">
      <t>ヨ</t>
    </rPh>
    <rPh sb="3" eb="4">
      <t>サダム</t>
    </rPh>
    <rPh sb="6" eb="7">
      <t>ケン</t>
    </rPh>
    <rPh sb="9" eb="10">
      <t>リツ</t>
    </rPh>
    <rPh sb="12" eb="13">
      <t>ヒョウ</t>
    </rPh>
    <phoneticPr fontId="4"/>
  </si>
  <si>
    <t>&lt;食数&gt;</t>
    <rPh sb="1" eb="2">
      <t>ショク</t>
    </rPh>
    <rPh sb="2" eb="3">
      <t>スウ</t>
    </rPh>
    <phoneticPr fontId="4"/>
  </si>
  <si>
    <t>昼</t>
    <rPh sb="0" eb="1">
      <t>ヒル</t>
    </rPh>
    <phoneticPr fontId="4"/>
  </si>
  <si>
    <t>おやつ</t>
    <phoneticPr fontId="4"/>
  </si>
  <si>
    <t>夕</t>
    <rPh sb="0" eb="1">
      <t>ユウ</t>
    </rPh>
    <phoneticPr fontId="4"/>
  </si>
  <si>
    <t>以上児</t>
    <rPh sb="0" eb="2">
      <t>イジョウ</t>
    </rPh>
    <rPh sb="2" eb="3">
      <t>ジ</t>
    </rPh>
    <phoneticPr fontId="4"/>
  </si>
  <si>
    <t>未満児</t>
    <rPh sb="0" eb="2">
      <t>ミマン</t>
    </rPh>
    <rPh sb="2" eb="3">
      <t>ジ</t>
    </rPh>
    <phoneticPr fontId="4"/>
  </si>
  <si>
    <t>職員</t>
    <rPh sb="0" eb="2">
      <t>ショクイン</t>
    </rPh>
    <phoneticPr fontId="4"/>
  </si>
  <si>
    <t>特定アレルギー表示</t>
    <rPh sb="0" eb="2">
      <t>トクテイ</t>
    </rPh>
    <rPh sb="7" eb="9">
      <t>ヒョウジ</t>
    </rPh>
    <phoneticPr fontId="4"/>
  </si>
  <si>
    <t>乳・卵・小麦・落花生・そば・えび・かに</t>
    <phoneticPr fontId="4"/>
  </si>
  <si>
    <t>献立名</t>
    <rPh sb="0" eb="2">
      <t>コンダテ</t>
    </rPh>
    <rPh sb="2" eb="3">
      <t>メイ</t>
    </rPh>
    <phoneticPr fontId="4"/>
  </si>
  <si>
    <t>材料名</t>
    <rPh sb="0" eb="3">
      <t>ザイリョウメイ</t>
    </rPh>
    <phoneticPr fontId="4"/>
  </si>
  <si>
    <t>以上児分量</t>
    <rPh sb="0" eb="2">
      <t>イジョウ</t>
    </rPh>
    <rPh sb="2" eb="3">
      <t>ジ</t>
    </rPh>
    <rPh sb="3" eb="5">
      <t>ブンリョウ</t>
    </rPh>
    <phoneticPr fontId="4"/>
  </si>
  <si>
    <t>単位</t>
    <rPh sb="0" eb="2">
      <t>タンイ</t>
    </rPh>
    <phoneticPr fontId="4"/>
  </si>
  <si>
    <t>未満児分量</t>
    <rPh sb="0" eb="2">
      <t>ミマン</t>
    </rPh>
    <rPh sb="2" eb="3">
      <t>ジ</t>
    </rPh>
    <rPh sb="3" eb="5">
      <t>ブンリョウ</t>
    </rPh>
    <phoneticPr fontId="4"/>
  </si>
  <si>
    <t>総使用量</t>
    <rPh sb="0" eb="1">
      <t>ソウ</t>
    </rPh>
    <rPh sb="1" eb="4">
      <t>シヨウリョウ</t>
    </rPh>
    <phoneticPr fontId="4"/>
  </si>
  <si>
    <t>廃棄込量</t>
    <rPh sb="0" eb="2">
      <t>ハイキ</t>
    </rPh>
    <rPh sb="2" eb="3">
      <t>コミ</t>
    </rPh>
    <rPh sb="3" eb="4">
      <t>リョウ</t>
    </rPh>
    <phoneticPr fontId="4"/>
  </si>
  <si>
    <t>作り方</t>
    <rPh sb="0" eb="1">
      <t>ツク</t>
    </rPh>
    <rPh sb="2" eb="3">
      <t>カタ</t>
    </rPh>
    <phoneticPr fontId="4"/>
  </si>
  <si>
    <t>お手持ち調味料総使用</t>
    <rPh sb="1" eb="3">
      <t>テモ</t>
    </rPh>
    <rPh sb="4" eb="7">
      <t>チョウミリョウ</t>
    </rPh>
    <rPh sb="7" eb="8">
      <t>ソウ</t>
    </rPh>
    <rPh sb="8" eb="10">
      <t>シヨウ</t>
    </rPh>
    <phoneticPr fontId="4"/>
  </si>
  <si>
    <t>以上児分量
(g)</t>
    <rPh sb="0" eb="2">
      <t>イジョウ</t>
    </rPh>
    <rPh sb="2" eb="3">
      <t>ジ</t>
    </rPh>
    <rPh sb="3" eb="5">
      <t>ブンリョウ</t>
    </rPh>
    <phoneticPr fontId="4"/>
  </si>
  <si>
    <t>未満児分量
(g)</t>
    <rPh sb="0" eb="2">
      <t>ミマン</t>
    </rPh>
    <rPh sb="2" eb="3">
      <t>ジ</t>
    </rPh>
    <rPh sb="3" eb="5">
      <t>ブンリョウ</t>
    </rPh>
    <phoneticPr fontId="4"/>
  </si>
  <si>
    <t>材料</t>
    <rPh sb="0" eb="2">
      <t>ザイリョウ</t>
    </rPh>
    <phoneticPr fontId="4"/>
  </si>
  <si>
    <t>調味料</t>
    <rPh sb="0" eb="3">
      <t>チョウミリョウ</t>
    </rPh>
    <phoneticPr fontId="4"/>
  </si>
  <si>
    <t>1月31日（木）配達/2月1日（金）食</t>
  </si>
  <si>
    <t>●赤おにさんライス</t>
  </si>
  <si>
    <t xml:space="preserve">①熱した油でみじん切りした玉ねぎを炒めて、塩で調味します。
②炊飯器に洗った米・①・ケチャップ・バターを入れて通常の水加減で炊飯します。
③11分ほど茹でた麺は熱した油で炒めて、ソースで調味します。
ウインナーは茹でて縦半分に切り、レーズンは茹でます。きゅうりは三角に切り茹で冷まします。
④器にご飯を丸く盛り付け、麺を髪の毛、ウインナーを角、レーズンを目、きゅうりを牙に見立てて盛り付け、ケチャップで口を描いて下さい。
※写真を参照にして盛りつけて下さい。
※加熱調理する際は中心部75℃で1分以上加熱したことを確認して下さい。
</t>
  </si>
  <si>
    <t>ケチャップ</t>
  </si>
  <si>
    <t>バター</t>
  </si>
  <si>
    <t>玉ねぎ</t>
  </si>
  <si>
    <t>油</t>
  </si>
  <si>
    <t>きゅうり</t>
  </si>
  <si>
    <t>ご飯</t>
  </si>
  <si>
    <t>乳</t>
  </si>
  <si>
    <t>g</t>
  </si>
  <si>
    <t>塩</t>
  </si>
  <si>
    <t>スパゲッティ</t>
  </si>
  <si>
    <t>小麦</t>
  </si>
  <si>
    <t>ウスターソース</t>
  </si>
  <si>
    <t>ウインナー</t>
  </si>
  <si>
    <t>乳・卵・小麦</t>
  </si>
  <si>
    <t>本</t>
  </si>
  <si>
    <t>レーズン</t>
  </si>
  <si>
    <t>野菜のコンソメ煮</t>
  </si>
  <si>
    <t>①材料は食べやすい大きさに切ります。
②材料を水・コンソメで煮て、塩で味を調えてください。
※加熱調理する際は中心部75℃で1分以上加熱したことを確認して下さい。</t>
  </si>
  <si>
    <t>鶏もも小間(加熱用)</t>
  </si>
  <si>
    <t>かぶ</t>
  </si>
  <si>
    <t>人参</t>
  </si>
  <si>
    <t>ブロッコリー</t>
  </si>
  <si>
    <t>水</t>
  </si>
  <si>
    <t>コンソメ</t>
  </si>
  <si>
    <t>乳・小麦</t>
  </si>
  <si>
    <t>キャベツとワカメのナムル風サラダ</t>
  </si>
  <si>
    <t>キャベツ</t>
  </si>
  <si>
    <t>カットワカメ</t>
  </si>
  <si>
    <t>ごま油</t>
  </si>
  <si>
    <t>白いりごま</t>
  </si>
  <si>
    <t>正油</t>
  </si>
  <si>
    <t>砂糖</t>
  </si>
  <si>
    <t>昼</t>
  </si>
  <si>
    <t>牛乳</t>
  </si>
  <si>
    <t>cc</t>
  </si>
  <si>
    <t>玉子</t>
  </si>
  <si>
    <t>卵</t>
  </si>
  <si>
    <t>ヶ</t>
  </si>
  <si>
    <t>Ｐ</t>
  </si>
  <si>
    <t>冷凍国産大豆</t>
  </si>
  <si>
    <t>じゃが芋</t>
  </si>
  <si>
    <t>ほうれん草</t>
  </si>
  <si>
    <t>有機豆乳無調整</t>
  </si>
  <si>
    <t>小麦粉</t>
  </si>
  <si>
    <t>ツナフレーク缶</t>
  </si>
  <si>
    <t>パン粉</t>
  </si>
  <si>
    <t>コショウ</t>
  </si>
  <si>
    <t>豚小間（ＩＱＦ）</t>
  </si>
  <si>
    <t>大根</t>
  </si>
  <si>
    <t>パプリカ赤</t>
  </si>
  <si>
    <t>酒</t>
  </si>
  <si>
    <t>酢</t>
  </si>
  <si>
    <t>みそ汁</t>
  </si>
  <si>
    <t>※加熱調理する際は中心部75℃で1分以上加熱したことを確認して下さい。</t>
  </si>
  <si>
    <t>もやし</t>
  </si>
  <si>
    <t>焼ふ</t>
  </si>
  <si>
    <t>味噌</t>
  </si>
  <si>
    <t>だし汁</t>
  </si>
  <si>
    <t>キッズ</t>
    <phoneticPr fontId="4"/>
  </si>
  <si>
    <t>乳・卵・小麦・落花生・そば・えび・かに</t>
    <phoneticPr fontId="4"/>
  </si>
  <si>
    <t>白菜</t>
  </si>
  <si>
    <t>切</t>
  </si>
  <si>
    <t>生姜</t>
  </si>
  <si>
    <t>みりん</t>
  </si>
  <si>
    <t>冷凍カット油揚げ</t>
  </si>
  <si>
    <t>ひじき</t>
  </si>
  <si>
    <t>さつま芋</t>
  </si>
  <si>
    <t>えのき茸</t>
  </si>
  <si>
    <t>フルーツ（りんご）</t>
  </si>
  <si>
    <t>※原料のまま流水できれいに洗って下さい。</t>
  </si>
  <si>
    <t>りんご</t>
  </si>
  <si>
    <t>鶏ささみ　1/2カット(加熱用)</t>
  </si>
  <si>
    <t>片栗粉</t>
  </si>
  <si>
    <t>※18</t>
  </si>
  <si>
    <t>小松菜</t>
  </si>
  <si>
    <t>かぼちゃ</t>
  </si>
  <si>
    <t>充てん豆腐</t>
  </si>
  <si>
    <t>丁</t>
  </si>
  <si>
    <t>万能ねぎ</t>
  </si>
  <si>
    <t>トマト</t>
  </si>
  <si>
    <t>しめじ</t>
  </si>
  <si>
    <t>骨抜き秋鮭３０</t>
  </si>
  <si>
    <t>すまし汁</t>
  </si>
  <si>
    <t>ヨーグルト</t>
  </si>
  <si>
    <t>※甘さは砂糖で調節して下さい。</t>
  </si>
  <si>
    <t>ﾌﾟﾚｰﾝﾖｰｸﾞﾙﾄ</t>
  </si>
  <si>
    <t>2月1日（金）配達/2月4日（月）食</t>
  </si>
  <si>
    <t>鉄分強化！ふりかけご飯</t>
  </si>
  <si>
    <t>鉄ふりかけ　穀物</t>
  </si>
  <si>
    <t>黄金カレイの揚げ煮</t>
  </si>
  <si>
    <t>①魚は水気をふき、酒をふって小麦粉をまぶして揚げます。
人参はイチョウ切りします。
②出し汁・砂糖・正油・みりんで人参を煮て、やわらかくなったら魚を加えて煮、最後に茹でたほうれん草を添えて下さい。
※加熱調理する際は中心部75℃で1分以上加熱したことを確認して下さい。</t>
  </si>
  <si>
    <t>骨抜き黄金カレイ３０</t>
  </si>
  <si>
    <t>冷凍カットほうれん草ＩＱＦ</t>
  </si>
  <si>
    <t>鶏とかぼちゃのソテー</t>
  </si>
  <si>
    <t>①肉はそぎ切りにし、小麦粉をまぶします。野菜は食べやすい大きさに切ります。
②熱したバターで肉・野菜の順に炒めて、調味して下さい。
※加熱調理する際は中心部75℃で1分以上加熱したことを確認して下さい。</t>
  </si>
  <si>
    <t>冷凍レッドピーマンスライス</t>
  </si>
  <si>
    <t>フルーツ（オレンジ）</t>
  </si>
  <si>
    <t>ネーブル</t>
  </si>
  <si>
    <t>冷凍カーネルコーン</t>
  </si>
  <si>
    <t>マヨネーズ</t>
  </si>
  <si>
    <t>卵・小麦</t>
  </si>
  <si>
    <t>冷凍グリンピース</t>
  </si>
  <si>
    <t>2月4日（月）配達/2月5日（火）食</t>
  </si>
  <si>
    <t>ハンバーグ</t>
  </si>
  <si>
    <t>①みじん切りした玉ねぎは炒めて、塩・こしょうし冷まします。
②肉・①・牛乳にひたしたパン粉を粘りが出るまで練り混ぜて、人数分の小判型にまとめます。
③熱した油で、②を両面焼き中まで火を通します。
④肉汁の残ったフライパンにケチャップ・ソースを加えて煮立たせ、ハンバーグにかけます。
⑤茹でたトマトを食べやすい大きさに切って添えて下さい。
※加熱調理する際は中心部75℃で1分以上加熱したことを確認して下さい。</t>
  </si>
  <si>
    <t>豚挽肉</t>
  </si>
  <si>
    <t>白菜とわかめのサラダ</t>
  </si>
  <si>
    <t>①食べやすい大きさに切った野菜・ワカメは茹で冷まします。
②煮立て冷ました調味料・ごまで①を和えて下さい。
※加熱調理する際は中心部75℃で1分以上加熱したことを確認して下さい。</t>
  </si>
  <si>
    <t>花ふ</t>
  </si>
  <si>
    <t>長ねぎ</t>
  </si>
  <si>
    <t>骨抜き白糸タラ３０</t>
  </si>
  <si>
    <t>2月5日（火）配達/2月6日（水）食</t>
  </si>
  <si>
    <t>カラスカレイの和風ステーキ</t>
  </si>
  <si>
    <t>①魚は水けを拭き取り、塩・こしょう・片栗粉をまぶして油で焼きます。
②すりおろした生姜・水・砂糖・正油・みりんを加え絡めます。
③食べやすい大きさに切った小松菜・細切りにした人参を熱した油でソテーし、塩・コショウで調味して、魚に添えて下さい。
※加熱調理する際は中心部75℃で1分以上加熱したことを確認して下さい。</t>
  </si>
  <si>
    <t>骨抜きカラスカレイ３０</t>
  </si>
  <si>
    <t>お豆のころころサラダ</t>
  </si>
  <si>
    <t>①大豆は茹で冷まし、野菜は角切りにして茹で冷まします。
②調味料は煮立て冷まし、材料を和えて下さい。
※誤嚥防止のために豆は軽く潰してもよいでしょう。
※加熱調理する際は中心部75℃で1分以上加熱したことを確認して下さい。</t>
  </si>
  <si>
    <t>フルーツ（バナナ）</t>
  </si>
  <si>
    <t>バナナ</t>
  </si>
  <si>
    <t>2月6日（水）配達/2月7日（木）食</t>
  </si>
  <si>
    <t>スパゲッティミートソース</t>
  </si>
  <si>
    <t>パセリ</t>
  </si>
  <si>
    <t>お豆腐サラダ</t>
  </si>
  <si>
    <t>スープ</t>
  </si>
  <si>
    <t>中華味</t>
  </si>
  <si>
    <t>鉄ふりかけ　大豆</t>
  </si>
  <si>
    <t>小麦 ※18</t>
  </si>
  <si>
    <t>フルーツ（みかん）</t>
  </si>
  <si>
    <t>みかん</t>
  </si>
  <si>
    <t>2月6日（水）配達/2月8日（金）食</t>
  </si>
  <si>
    <t>白糸タラのコロコロ甘辛揚げ</t>
  </si>
  <si>
    <t>①魚・さつま芋はサイコロ状又はスティック状に切り、芋は水にさらして水気を拭きます。魚は片栗粉をまぶします。
※食数が多い場合は芋をイチョウ切りにしてもよいでしょう。
②170度ぐらに熱した油で①を揚げます。
③調味料・ごまを煮立てて②とからめて下さい。
※加熱調理する際は中心部75℃で1分以上加熱したことを確認して下さい。</t>
  </si>
  <si>
    <t>おふのふわふわ煮</t>
  </si>
  <si>
    <t>①おふはぬるま湯で戻してしぼり、材料は食べやすい大きさに切ります。
②出し汁・砂糖・正油・酒で材料を煮て、溶き玉子でとじます。
③茹でたグリンピースを散らして下さい。
※加熱調理する際は中心部75℃で1分以上加熱したことを確認して下さい。</t>
  </si>
  <si>
    <t>ピーマン</t>
  </si>
  <si>
    <t>大豆入りカレーライス</t>
  </si>
  <si>
    <t>とろけるカレー　甘口</t>
  </si>
  <si>
    <t>大根サラダ</t>
  </si>
  <si>
    <t>①せん切りした野菜は茹で冷まします。
②調味料を煮立てて冷まし、①と和えて下さい。
※加熱調理する際は中心部75℃で1分以上加熱したことを確認して下さい。</t>
  </si>
  <si>
    <t>2月8日（金）配達/2月12日（火）食</t>
  </si>
  <si>
    <t>秋鮭のクリームソース</t>
  </si>
  <si>
    <t>ひじきのサラダ</t>
  </si>
  <si>
    <t>①水戻ししたひじきは、やわらかくなるまで茹で冷まします。
②食べやすい大きさに切った野菜は茹で冷まします。
③煮立て冷ました調味料で、①・②を和えて下さい。
※加熱調理する際は中心部75℃で1分以上加熱したことを確認して下さい。</t>
  </si>
  <si>
    <t>冷凍乱切りキャベツ</t>
  </si>
  <si>
    <t>冷凍千切り人参</t>
  </si>
  <si>
    <t>冷凍かぼちゃ</t>
  </si>
  <si>
    <t>フルーツ（黄桃缶）</t>
  </si>
  <si>
    <t>黄桃缶</t>
  </si>
  <si>
    <t>2月12日（火）配達/2月13日（水）食</t>
  </si>
  <si>
    <t>麻婆豆腐</t>
  </si>
  <si>
    <t>①豆腐は食べやすい大きさに切って茹でます。
②野菜はみじん切りします。
③ごま油で野菜・肉を炒めて、調味料を加えます。
④ひと煮立ちしたら、豆腐を加えてさらに煮て、水溶き片栗粉でとろみをつけ、茹でたグリンピースを散らして下さい。
※加熱調理する際は中心部75℃で1分以上加熱したことを確認して下さい。</t>
  </si>
  <si>
    <t>小松菜とささみの和え物</t>
  </si>
  <si>
    <t>①野菜は食べやすい大きさ切り茹で冷まし、肉は茹でる又は蒸してほぐし冷まします。
②煮立て冷ました調味料で、①を和えて下さい。
※加熱調理する際は中心部75℃で1分以上加熱したことを確認して下さい。</t>
  </si>
  <si>
    <t>はるさめスープ</t>
  </si>
  <si>
    <t>春雨</t>
  </si>
  <si>
    <t>2月13日（水）配達/2月14日（木）食</t>
  </si>
  <si>
    <t>●ハートの玉子焼き</t>
  </si>
  <si>
    <t>①玉ねぎはみじん切りにします。
②溶き玉子に砂糖・塩・酒・豆乳を加えて混ぜます。
③熱した油で①・コーンを炒めて、②を加えて半熟状に炒ります。
④鉄板に油を塗り③を流し入れて、150～160℃のグリルで15～20分焼きます。人数分に切り分けたものを斜め半分に切り、ひっくり返してハートを作り盛り付けます。
⑤野菜は食べやすい大きさに切って茹で冷まし、煮立て冷ましただし醤油で和えて添えて下さい。
※焼き上がった玉子を子供たちの前で切り分けると楽しく食べることが出来ます。
※焦げやすいようでしたら途中でアルミホイルをかぶせて焼いてください。また、食数が少ない場合はフライパンで両面を弱火で焼いて下さい。
※加熱調理する際は中心部75℃で1分以上加熱したことを確認して下さい。</t>
  </si>
  <si>
    <t>豚肉の野菜炒め</t>
  </si>
  <si>
    <t>①野菜は食べやすい大きさに切ります。
②熱した油で肉・①の順に炒め、調味料を加えて下さい。
※加熱調理する際は中心部75℃で1分以上加熱したことを確認して下さい。</t>
  </si>
  <si>
    <t>2月14日（木）配達/2月15日（金）食</t>
  </si>
  <si>
    <t>純カレー粉</t>
  </si>
  <si>
    <t>手作りヘルシーナゲット</t>
  </si>
  <si>
    <t>①肉・粉豆腐・みじん切りした人参・調味料を練り混ぜて食べやすい大きさにまとめます。
②小麦粉を①にまぶし揚げます。
③茹でて食べやすい大きさに切ったトマトを添えて下さい。
※加熱調理する際は中心部75℃で1分以上加熱したことを確認して下さい。</t>
  </si>
  <si>
    <t>鶏モモ挽肉(加熱用)</t>
  </si>
  <si>
    <t>粉豆腐</t>
  </si>
  <si>
    <t>2月15日（金）配達/2月18日（月）食</t>
  </si>
  <si>
    <t>2月18日（月）配達/2月19日（火）食</t>
  </si>
  <si>
    <t>2月19日（火）配達/2月20日（水）食</t>
  </si>
  <si>
    <t>2月20日（水）配達/2月21日（木）食</t>
  </si>
  <si>
    <t>2月21日（木）配達/2月22日（金）食</t>
  </si>
  <si>
    <t>キッズ</t>
    <phoneticPr fontId="4"/>
  </si>
  <si>
    <t>2月22日（金）配達/2月25日（月）食</t>
  </si>
  <si>
    <t>2月25日（月）配達/2月26日（火）食</t>
  </si>
  <si>
    <t>2月26日（火）配達/2月27日（水）食</t>
  </si>
  <si>
    <t>2月27日（水）配達/2月28日（木）食</t>
  </si>
  <si>
    <t>コーン入り厚焼玉子</t>
  </si>
  <si>
    <t>①長ねぎはみじん切りにします。
②溶き玉子に砂糖・塩・酒・豆乳を加えて混ぜます。
③熱した油で①・コーンを炒めて、②を加えて半熟状に炒ります。
④鉄板に油を塗り③を流し入れて、150～160℃のグリルで15～20分焼き、人数分に切り分け盛り付けます。
⑤食べやすい大きさに切った白菜・人参は茹で冷まし、正油・だし汁で和えて、厚焼き玉子に添えて下さい。
※焼き上がった玉子を子供たちの前で切り分けると楽しく食べることが出来ます。
※焦げやすいようでしたら途中でアルミホイルをかぶせて焼いてください。また、食数が少ない場合はフライパンで両面を弱火で焼いて下さい。
※加熱調理する際は中心部75℃で1分以上加熱したことを確認して下さい。</t>
  </si>
  <si>
    <t>①魚は水気をよくふきとり、塩をふり小麦粉をまぶして熱した油で焼きます。
②薄切りにした玉ねぎ・ほうれん草は、熱した油で炒めます。
③バター・小麦粉を炒めて少量ずつ牛乳を注ぎ、のばしてホワイトソースを作り、②を加え、塩・こしょうで味を調えます。
④魚に③のソースをかけて下さい。
※加熱調理する際は中心部75℃で1分以上加熱したことを確認して下さい。</t>
    <phoneticPr fontId="3"/>
  </si>
  <si>
    <t>①魚は水気をよくふきとり、塩をふり小麦粉をまぶして熱した油で焼きます。
②薄切りにした玉ねぎ・食べやすい大きさに切ったほうれん草は、熱した油で炒めます。
③バター・小麦粉を炒めて少量ずつ牛乳を注ぎ、のばしてホワイトソースを作り、②を加え、塩・こしょうで味を調えます。
④魚に③のソースをかけて下さい。
※加熱調理する際は中心部75℃で1分以上加熱したことを確認して下さい。</t>
    <phoneticPr fontId="3"/>
  </si>
  <si>
    <t>乳・卵・小麦・落花生・そば・えび・かに</t>
    <phoneticPr fontId="4"/>
  </si>
  <si>
    <t>おやつ</t>
    <phoneticPr fontId="4"/>
  </si>
  <si>
    <t>キッズ</t>
    <phoneticPr fontId="4"/>
  </si>
  <si>
    <t>水菜</t>
    <rPh sb="0" eb="1">
      <t>ミズ</t>
    </rPh>
    <rPh sb="1" eb="2">
      <t>ナ</t>
    </rPh>
    <phoneticPr fontId="3"/>
  </si>
  <si>
    <t>カレー風味ピラフ</t>
    <phoneticPr fontId="3"/>
  </si>
  <si>
    <r>
      <t xml:space="preserve">①輪切りしたウインナー・みじん切りした玉ねぎ・バター・塩・カレー粉・コンソメを加えて通常の水加減で炊飯します。
②炊き上がったら、茹でたグリンピースを加えて、お好みでおにぎりにして下さい。
</t>
    </r>
    <r>
      <rPr>
        <b/>
        <sz val="12.5"/>
        <rFont val="ＭＳ Ｐゴシック"/>
        <family val="3"/>
        <charset val="128"/>
      </rPr>
      <t>※カレー粉は辛みがあるので、香りが付く程度に少量入れて下さい。入れ過ぎにご注意下さい。</t>
    </r>
    <r>
      <rPr>
        <sz val="12"/>
        <rFont val="ＭＳ Ｐゴシック"/>
        <family val="3"/>
        <charset val="128"/>
      </rPr>
      <t xml:space="preserve">
※加熱調理する際は中心部75℃で1分以上加熱したことを確認して下さい。</t>
    </r>
    <rPh sb="80" eb="81">
      <t>コノ</t>
    </rPh>
    <phoneticPr fontId="3"/>
  </si>
  <si>
    <t>①キャベツはせん切りして茹で冷まし、ワカメは茹で冷まします。
②調味料を煮立て冷まし、①・ごまを和えて下さい。
※加熱調理する際は中心部75℃で1分以上加熱したことを確認して下さい。</t>
    <phoneticPr fontId="3"/>
  </si>
  <si>
    <t>☆イベント献立☆</t>
    <rPh sb="5" eb="7">
      <t>コンダテ</t>
    </rPh>
    <phoneticPr fontId="3"/>
  </si>
  <si>
    <t xml:space="preserve">①玉ねぎ・人参はみじん切りにします。
②熱した油で肉・①を炒め、小麦粉を加えて全体に混ぜ合わせます。
水・酒・ケチャップ・ウスターソース・砂糖を加えて煮ます。
③麺はたっぷりのお湯で9分茹でてバターをからめて、器に盛り②をかけます。
④茹でたパセリを刻んで散らして下さい。
※加熱調理する際は中心部75℃で1分以上加熱したことを確認して下さい。
</t>
    <rPh sb="118" eb="119">
      <t>ユ</t>
    </rPh>
    <rPh sb="125" eb="126">
      <t>キザ</t>
    </rPh>
    <phoneticPr fontId="3"/>
  </si>
  <si>
    <t>①豆腐は食べやすい大きさに切り、茹で冷まします。ツナは汁気をきります。
②食べやすい大きさに切った野菜・コーンは茹で冷まします。
③①・②を彩りよく盛り付けて、煮立て冷ました調味料をかけて下さい。
※加熱調理する際は中心部75℃で1分以上加熱したことを確認して下さい。</t>
    <phoneticPr fontId="3"/>
  </si>
  <si>
    <t>①豆腐は食べやすい大きさに切り、茹で冷まします。ツナは汁気をきります。
②食べやすい大きさに切った野菜・コーンは茹で冷まします。
③①・②を彩りよく盛り付けて、煮立て冷ました調味料をかけて下さい。
※加熱調理する際は中心部75℃で1分以上加熱したことを確認して下さい。</t>
    <rPh sb="16" eb="17">
      <t>ユ</t>
    </rPh>
    <phoneticPr fontId="3"/>
  </si>
  <si>
    <t>①材料を食べやすい大きさに切り、芋は水にさらします。
②熱した油で材料を炒めて、水・牛乳を加えて煮ます。
③材料が柔らかくなったらルーを加えて煮込んで下さい。
※芋をやわらかくなるまで電子レンジで加熱又は茹で冷まし、他の材料を煮込んだ後に加えると、荷崩れを防ぐことができます。
※誤嚥防止のために豆は軽く潰してもよいでしょう。
※水の分量は調節して下さい。。
※加熱調理する際は中心部75℃で1分以上加熱したことを確認して下さい。</t>
    <rPh sb="16" eb="17">
      <t>イモ</t>
    </rPh>
    <rPh sb="18" eb="19">
      <t>ミズ</t>
    </rPh>
    <phoneticPr fontId="3"/>
  </si>
  <si>
    <t>昼食</t>
    <rPh sb="0" eb="2">
      <t>チュウショク</t>
    </rPh>
    <phoneticPr fontId="4"/>
  </si>
  <si>
    <t>３色食品群</t>
    <rPh sb="1" eb="2">
      <t>ショク</t>
    </rPh>
    <rPh sb="2" eb="5">
      <t>ショクヒングン</t>
    </rPh>
    <phoneticPr fontId="4"/>
  </si>
  <si>
    <t>3～5歳栄養価</t>
    <rPh sb="3" eb="4">
      <t>サイ</t>
    </rPh>
    <rPh sb="4" eb="7">
      <t>エイヨウカ</t>
    </rPh>
    <phoneticPr fontId="4"/>
  </si>
  <si>
    <t>エネルギー</t>
    <phoneticPr fontId="4"/>
  </si>
  <si>
    <t>1～2歳栄養価</t>
    <rPh sb="3" eb="4">
      <t>サイ</t>
    </rPh>
    <rPh sb="4" eb="7">
      <t>エイヨウカ</t>
    </rPh>
    <phoneticPr fontId="4"/>
  </si>
  <si>
    <t>熱や力になるもの</t>
    <rPh sb="0" eb="1">
      <t>ネツ</t>
    </rPh>
    <rPh sb="2" eb="3">
      <t>チカラ</t>
    </rPh>
    <phoneticPr fontId="4"/>
  </si>
  <si>
    <t>血や肉や骨に           なるもの</t>
    <rPh sb="0" eb="1">
      <t>チ</t>
    </rPh>
    <rPh sb="2" eb="3">
      <t>ニク</t>
    </rPh>
    <rPh sb="4" eb="5">
      <t>ホネ</t>
    </rPh>
    <phoneticPr fontId="4"/>
  </si>
  <si>
    <t>体の調子を              整えるもの</t>
    <rPh sb="0" eb="1">
      <t>カラダ</t>
    </rPh>
    <rPh sb="2" eb="4">
      <t>チョウシ</t>
    </rPh>
    <rPh sb="19" eb="20">
      <t>トトノ</t>
    </rPh>
    <phoneticPr fontId="4"/>
  </si>
  <si>
    <r>
      <t xml:space="preserve">アレルギー
</t>
    </r>
    <r>
      <rPr>
        <sz val="5"/>
        <rFont val="ＭＳ Ｐ明朝"/>
        <family val="1"/>
        <charset val="128"/>
      </rPr>
      <t>（乳・卵・小麦・落花生・そば・えび・かに）</t>
    </r>
    <rPh sb="7" eb="8">
      <t>ニュウ</t>
    </rPh>
    <rPh sb="9" eb="10">
      <t>タマゴ</t>
    </rPh>
    <rPh sb="11" eb="13">
      <t>コムギ</t>
    </rPh>
    <rPh sb="14" eb="17">
      <t>ラッカセイ</t>
    </rPh>
    <phoneticPr fontId="4"/>
  </si>
  <si>
    <t>たんぱく質</t>
    <rPh sb="4" eb="5">
      <t>シツ</t>
    </rPh>
    <phoneticPr fontId="4"/>
  </si>
  <si>
    <t>おやつ</t>
    <phoneticPr fontId="4"/>
  </si>
  <si>
    <t>脂質</t>
    <rPh sb="0" eb="2">
      <t>シシツ</t>
    </rPh>
    <phoneticPr fontId="4"/>
  </si>
  <si>
    <t>炭水化物</t>
    <rPh sb="0" eb="4">
      <t>タンスイカブツ</t>
    </rPh>
    <phoneticPr fontId="4"/>
  </si>
  <si>
    <t>塩分</t>
    <rPh sb="0" eb="2">
      <t>エンブン</t>
    </rPh>
    <phoneticPr fontId="4"/>
  </si>
  <si>
    <t>1　　　　　　　　　　　　　　　　　　　　　　　　　　　　　　　　　　　　　　　　　　　　　　　　　　　　　　　　　　　　　　　　　　　　　　　　　　　　　　　金</t>
    <rPh sb="80" eb="81">
      <t>キン</t>
    </rPh>
    <phoneticPr fontId="4"/>
  </si>
  <si>
    <t>イベント献立</t>
    <rPh sb="4" eb="6">
      <t>コンダテ</t>
    </rPh>
    <phoneticPr fontId="4"/>
  </si>
  <si>
    <t>赤おにさんライス</t>
  </si>
  <si>
    <t>ホットケーキミックス・バター・油・イチゴジャム・ご飯・スパゲッティ・ごま・砂糖・ごま油</t>
  </si>
  <si>
    <t>牛乳・玉子・ウインナー・鶏肉</t>
  </si>
  <si>
    <t>玉ねぎ・レーズン・きゅうり・かぶ・人参・ブロッコリー・キャベツ・ワカメ</t>
  </si>
  <si>
    <t>乳・小麦　※3・卵・小麦</t>
  </si>
  <si>
    <t>kcal</t>
    <phoneticPr fontId="4"/>
  </si>
  <si>
    <t>土</t>
  </si>
  <si>
    <t>スケソウタラの煮付け</t>
  </si>
  <si>
    <t>小麦粉・砂糖・ご飯・油・さつま芋</t>
    <phoneticPr fontId="4"/>
  </si>
  <si>
    <t>牛乳・きな粉・スケソウタラ・油揚げ・おから</t>
    <phoneticPr fontId="4"/>
  </si>
  <si>
    <t>レーズン・生姜・人参・白菜・ごぼう・枝豆・ひじき・えのき茸・りんご</t>
    <phoneticPr fontId="4"/>
  </si>
  <si>
    <t>乳・小麦・なし ※28</t>
    <phoneticPr fontId="4"/>
  </si>
  <si>
    <t>野菜のコンソメ煮</t>
    <phoneticPr fontId="4"/>
  </si>
  <si>
    <t>ｇ</t>
    <phoneticPr fontId="4"/>
  </si>
  <si>
    <t>クッキー</t>
    <phoneticPr fontId="3"/>
  </si>
  <si>
    <t>炒りおから</t>
  </si>
  <si>
    <t>大豆入りせんべい</t>
    <rPh sb="0" eb="2">
      <t>ダイズ</t>
    </rPh>
    <rPh sb="2" eb="3">
      <t>イ</t>
    </rPh>
    <phoneticPr fontId="3"/>
  </si>
  <si>
    <t>ご飯・みそ汁</t>
  </si>
  <si>
    <t>いりこ</t>
    <phoneticPr fontId="3"/>
  </si>
  <si>
    <t>kcal</t>
  </si>
  <si>
    <t>日</t>
  </si>
  <si>
    <t>ツナ大根サラダ</t>
  </si>
  <si>
    <t>ご飯・砂糖・ごま油・油・バター</t>
    <phoneticPr fontId="4"/>
  </si>
  <si>
    <t>牛乳・ちりめん干し・納豆・玉子・豚肉・ツナフレーク缶</t>
    <phoneticPr fontId="4"/>
  </si>
  <si>
    <t>のり・玉ねぎ・万能ねぎ・大根・トマト・キャベツ・しめじ</t>
    <phoneticPr fontId="4"/>
  </si>
  <si>
    <t>乳・なし　※18・なし　※15・小麦・卵</t>
    <phoneticPr fontId="4"/>
  </si>
  <si>
    <t>たまごチャーハン</t>
    <phoneticPr fontId="4"/>
  </si>
  <si>
    <t>みるくスープ</t>
  </si>
  <si>
    <t>g</t>
    <phoneticPr fontId="4"/>
  </si>
  <si>
    <t>月</t>
  </si>
  <si>
    <t>ホットケーキミックス・マヨネーズ・ご飯・小麦粉・油・砂糖・バター</t>
    <phoneticPr fontId="4"/>
  </si>
  <si>
    <t>牛乳・玉子・カレイ・鶏肉・豆腐</t>
    <phoneticPr fontId="4"/>
  </si>
  <si>
    <t>玉ねぎ・コーン・人参・ほうれん草・かぼちゃ・赤ピーマン・オレンジ</t>
    <phoneticPr fontId="4"/>
  </si>
  <si>
    <t>乳・小麦　※3・卵・小麦・なし　※18</t>
    <phoneticPr fontId="4"/>
  </si>
  <si>
    <t>牛乳</t>
    <phoneticPr fontId="4"/>
  </si>
  <si>
    <t>野菜の蒸しパン</t>
    <rPh sb="0" eb="2">
      <t>ヤサイ</t>
    </rPh>
    <rPh sb="3" eb="4">
      <t>ム</t>
    </rPh>
    <phoneticPr fontId="3"/>
  </si>
  <si>
    <t>鉄分強化！ふりかけご飯・みそ汁</t>
  </si>
  <si>
    <t>火</t>
  </si>
  <si>
    <t>片栗粉・砂糖・Feすりおろしピーチゼリー・ご飯・パン粉・油・ごま・花ふ</t>
    <phoneticPr fontId="4"/>
  </si>
  <si>
    <t>牛乳・豚肉</t>
    <phoneticPr fontId="4"/>
  </si>
  <si>
    <t>かぼちゃ・玉ねぎ・トマト・白菜・人参・ワカメ・長ねぎ</t>
    <phoneticPr fontId="4"/>
  </si>
  <si>
    <t>乳・小麦</t>
    <phoneticPr fontId="4"/>
  </si>
  <si>
    <t>春色野菜の蒸しパン</t>
    <rPh sb="0" eb="1">
      <t>ハル</t>
    </rPh>
    <rPh sb="1" eb="2">
      <t>イロ</t>
    </rPh>
    <rPh sb="2" eb="4">
      <t>ヤサイ</t>
    </rPh>
    <rPh sb="5" eb="6">
      <t>ム</t>
    </rPh>
    <phoneticPr fontId="3"/>
  </si>
  <si>
    <t>焼うどん</t>
    <rPh sb="0" eb="1">
      <t>ヤキ</t>
    </rPh>
    <phoneticPr fontId="3"/>
  </si>
  <si>
    <t>食パン・マヨネーズ・ご飯・片栗粉・油・砂糖</t>
    <phoneticPr fontId="4"/>
  </si>
  <si>
    <t>牛乳・ハム・チーズ・カラスカレイ・大豆</t>
    <phoneticPr fontId="4"/>
  </si>
  <si>
    <t>生姜・小松菜・人参・きゅうり・大根・パプリカ赤・もやし・万能ねぎ・バナナ</t>
  </si>
  <si>
    <t>乳・お問合せ下さい・小麦・卵</t>
    <phoneticPr fontId="4"/>
  </si>
  <si>
    <t>マカロニきなこ</t>
    <phoneticPr fontId="3"/>
  </si>
  <si>
    <t>サーターアンダギー</t>
    <phoneticPr fontId="3"/>
  </si>
  <si>
    <t>ご飯・すまし汁</t>
  </si>
  <si>
    <t>木</t>
  </si>
  <si>
    <t>ご飯・ごま・ごま油・スパゲッティ・バター・油・小麦粉・砂糖</t>
    <phoneticPr fontId="4"/>
  </si>
  <si>
    <t>牛乳・素干しエビ・豚肉・豆腐・ツナフレーク缶・玉子</t>
    <phoneticPr fontId="4"/>
  </si>
  <si>
    <t>舞茸・人参・玉ねぎ・パセリ・キャベツ・コーン・ワカメ</t>
    <phoneticPr fontId="4"/>
  </si>
  <si>
    <t>乳・えび　※65・小麦・卵</t>
    <phoneticPr fontId="4"/>
  </si>
  <si>
    <t>kcal</t>
    <phoneticPr fontId="4"/>
  </si>
  <si>
    <t>牛乳</t>
    <phoneticPr fontId="4"/>
  </si>
  <si>
    <t>ｇ</t>
    <phoneticPr fontId="4"/>
  </si>
  <si>
    <t>サーターアンダギー</t>
    <phoneticPr fontId="3"/>
  </si>
  <si>
    <t>中華風雑炊</t>
    <rPh sb="0" eb="3">
      <t>チュウカフウ</t>
    </rPh>
    <rPh sb="3" eb="5">
      <t>ゾウスイ</t>
    </rPh>
    <phoneticPr fontId="3"/>
  </si>
  <si>
    <t>金</t>
  </si>
  <si>
    <t>ホットケーキミックス・ご飯・片栗粉・油・砂糖・ごま・さつま芋・焼ふ</t>
    <phoneticPr fontId="4"/>
  </si>
  <si>
    <t>牛乳・豆乳・シロイトタラ・玉子・油揚げ・ヨーグルト</t>
    <phoneticPr fontId="4"/>
  </si>
  <si>
    <t>枝豆・玉ねぎ・人参・グリンピース・白菜</t>
    <phoneticPr fontId="4"/>
  </si>
  <si>
    <t>乳・小麦　※3・小麦・卵</t>
    <phoneticPr fontId="4"/>
  </si>
  <si>
    <t>ビスケット</t>
    <phoneticPr fontId="3"/>
  </si>
  <si>
    <t>せんべい</t>
    <phoneticPr fontId="3"/>
  </si>
  <si>
    <t>鶏ささみのチーズ焼き</t>
  </si>
  <si>
    <t>米粉・砂糖・油・ご飯・小麦粉・バター・じゃが芋・ソーメン</t>
    <phoneticPr fontId="4"/>
  </si>
  <si>
    <t>牛乳・きな粉・納豆・鶏肉・チーズ</t>
    <phoneticPr fontId="4"/>
  </si>
  <si>
    <t>あおさ粉・トマト・人参・ピーマン・ワカメ</t>
  </si>
  <si>
    <t>乳・なし ※28・小麦・小麦 ※14</t>
    <phoneticPr fontId="4"/>
  </si>
  <si>
    <t>鈴カステラ</t>
    <rPh sb="0" eb="1">
      <t>スズ</t>
    </rPh>
    <phoneticPr fontId="3"/>
  </si>
  <si>
    <t>にんじゃが炒め煮</t>
  </si>
  <si>
    <t>納豆ごはん・すまし汁</t>
  </si>
  <si>
    <t>豆腐と野菜の和風煮</t>
  </si>
  <si>
    <t>焼ふ・砂糖・バター・ご飯・油・ごま・片栗粉</t>
    <phoneticPr fontId="4"/>
  </si>
  <si>
    <t>牛乳・鉄強化チーズ・豆腐・鶏レバー</t>
    <phoneticPr fontId="4"/>
  </si>
  <si>
    <t>玉ねぎ・ピーマン・ブロッコリー・人参・かぼちゃ・しめじ・パイナップル缶</t>
  </si>
  <si>
    <t>乳・小麦・なし※60</t>
    <phoneticPr fontId="4"/>
  </si>
  <si>
    <t>kcal</t>
    <phoneticPr fontId="4"/>
  </si>
  <si>
    <t>ｇ</t>
    <phoneticPr fontId="4"/>
  </si>
  <si>
    <t>鶏レバーのかりん揚げ</t>
  </si>
  <si>
    <t>フルーツ（パイン缶）</t>
  </si>
  <si>
    <t>玉ねぎ・ピーマン・ブロッコリー・かぼちゃ・チンゲン菜・パイナップル缶</t>
  </si>
  <si>
    <t>うどん・油・ご飯・じゃが芋・砂糖</t>
    <phoneticPr fontId="4"/>
  </si>
  <si>
    <t>牛乳・ウインナー・花かつお・豚肉・大豆</t>
    <phoneticPr fontId="4"/>
  </si>
  <si>
    <t>キャベツ・人参・玉ねぎ・大根・きゅうり・りんご</t>
    <phoneticPr fontId="4"/>
  </si>
  <si>
    <t>乳・小麦　※14・小麦・卵</t>
    <phoneticPr fontId="4"/>
  </si>
  <si>
    <t>牛乳</t>
    <phoneticPr fontId="4"/>
  </si>
  <si>
    <t>マカロニきなこ</t>
    <phoneticPr fontId="3"/>
  </si>
  <si>
    <t>鉄カルウエハース・ご飯・小麦粉・油・バター・砂糖</t>
    <phoneticPr fontId="4"/>
  </si>
  <si>
    <t>牛乳・秋鮭</t>
    <phoneticPr fontId="4"/>
  </si>
  <si>
    <t>オレンジジュース・寒天・玉ねぎ・ほうれん草・ひじき・キャベツ・人参・かぼちゃ・コーン・オレンジ</t>
    <phoneticPr fontId="4"/>
  </si>
  <si>
    <t>乳・小麦・卵・乳　※78</t>
    <phoneticPr fontId="4"/>
  </si>
  <si>
    <t>ピラフ風</t>
    <rPh sb="3" eb="4">
      <t>フウ</t>
    </rPh>
    <phoneticPr fontId="3"/>
  </si>
  <si>
    <t>ご飯・スープ</t>
  </si>
  <si>
    <t>オレンジジュース・寒天・玉ねぎ・ほうれん草・ひじき・キャベツ・人参・かぼちゃ・コーン・黄桃缶</t>
    <phoneticPr fontId="4"/>
  </si>
  <si>
    <t>さつま芋・砂糖・片栗粉・塩味せんべい・ご飯・ごま油・春雨</t>
    <phoneticPr fontId="4"/>
  </si>
  <si>
    <t>牛乳・きな粉・豚肉・豆腐・鶏肉</t>
    <phoneticPr fontId="4"/>
  </si>
  <si>
    <t>生姜・長ねぎ・グリンピース・小松菜・人参・しめじ</t>
  </si>
  <si>
    <t>乳・なし　※32・小麦</t>
    <phoneticPr fontId="4"/>
  </si>
  <si>
    <t>ジャムサンド</t>
    <phoneticPr fontId="3"/>
  </si>
  <si>
    <t>ご飯・はるさめスープ</t>
  </si>
  <si>
    <t>砂糖・バター・ご飯・油・花ふ</t>
    <phoneticPr fontId="4"/>
  </si>
  <si>
    <t>牛乳・玉子・豆乳・豚肉</t>
    <phoneticPr fontId="4"/>
  </si>
  <si>
    <t>りんご・レモン・レーズン・長ねぎ・コーン・白菜・人参・玉ねぎ・ピーマン・えのき茸・みかん</t>
    <phoneticPr fontId="4"/>
  </si>
  <si>
    <t>乳・小麦　※18・卵・小麦</t>
    <phoneticPr fontId="4"/>
  </si>
  <si>
    <t>カラフルカップケーキ</t>
    <phoneticPr fontId="3"/>
  </si>
  <si>
    <t>鉄分強化！ふりかけご飯</t>
    <phoneticPr fontId="4"/>
  </si>
  <si>
    <t>14　　　　　　　　　　　　　　　　　　　　　　　　　　　　　　　　　　　　　　　　　　　　　　　　　　　　　　　　　　　　　　　　　　　　　　　　　　　　　　　木</t>
    <rPh sb="81" eb="82">
      <t>モク</t>
    </rPh>
    <phoneticPr fontId="4"/>
  </si>
  <si>
    <t>ハートの玉子焼き</t>
    <phoneticPr fontId="4"/>
  </si>
  <si>
    <t>りんご・レモン・レーズン・玉ねぎ・コーン・白菜・人参・もやし・ピーマン・長ねぎ・みかん</t>
    <phoneticPr fontId="4"/>
  </si>
  <si>
    <t>※３色食品群は食品中に含まれる栄養素を見た目で分かりやすくする為の目安です。
　香辛料や正油・みそなどの調味料は３色食品群に分類されない為、記載しておりません。</t>
    <rPh sb="2" eb="3">
      <t>ショク</t>
    </rPh>
    <rPh sb="3" eb="6">
      <t>ショクヒングン</t>
    </rPh>
    <rPh sb="7" eb="10">
      <t>ショクヒンチュウ</t>
    </rPh>
    <rPh sb="11" eb="12">
      <t>フク</t>
    </rPh>
    <rPh sb="15" eb="18">
      <t>エイヨウソ</t>
    </rPh>
    <rPh sb="19" eb="20">
      <t>ミ</t>
    </rPh>
    <rPh sb="21" eb="22">
      <t>メ</t>
    </rPh>
    <rPh sb="23" eb="24">
      <t>ワ</t>
    </rPh>
    <rPh sb="31" eb="32">
      <t>タメ</t>
    </rPh>
    <rPh sb="33" eb="35">
      <t>メヤス</t>
    </rPh>
    <rPh sb="40" eb="43">
      <t>コウシンリョウ</t>
    </rPh>
    <rPh sb="44" eb="45">
      <t>ショウ</t>
    </rPh>
    <rPh sb="45" eb="46">
      <t>ユ</t>
    </rPh>
    <rPh sb="52" eb="54">
      <t>チョウミ</t>
    </rPh>
    <rPh sb="54" eb="55">
      <t>リョウ</t>
    </rPh>
    <rPh sb="57" eb="58">
      <t>ショク</t>
    </rPh>
    <rPh sb="58" eb="61">
      <t>ショクヒングン</t>
    </rPh>
    <rPh sb="62" eb="64">
      <t>ブンルイ</t>
    </rPh>
    <rPh sb="68" eb="69">
      <t>タメ</t>
    </rPh>
    <rPh sb="70" eb="72">
      <t>キサイ</t>
    </rPh>
    <phoneticPr fontId="4"/>
  </si>
  <si>
    <t>ｇ</t>
    <phoneticPr fontId="4"/>
  </si>
  <si>
    <t>バレンタインカラフルカップケーキ</t>
    <phoneticPr fontId="3"/>
  </si>
  <si>
    <t>鉄分強化！ふりかけご飯</t>
    <phoneticPr fontId="4"/>
  </si>
  <si>
    <t>※調味料のアレルギー表示は弊社でお届けしたものに限ります。また、アレルギーの詳細は「予定献立表」でご確認下さい。</t>
    <rPh sb="38" eb="40">
      <t>ショウサイ</t>
    </rPh>
    <rPh sb="42" eb="44">
      <t>ヨテイ</t>
    </rPh>
    <rPh sb="44" eb="46">
      <t>コンダテ</t>
    </rPh>
    <rPh sb="46" eb="47">
      <t>ヒョウ</t>
    </rPh>
    <rPh sb="50" eb="53">
      <t>カクニンクダ</t>
    </rPh>
    <phoneticPr fontId="4"/>
  </si>
  <si>
    <t>※都合により、献立を変更する場合がございます。</t>
    <rPh sb="1" eb="3">
      <t>ツゴウ</t>
    </rPh>
    <rPh sb="7" eb="9">
      <t>コンダテ</t>
    </rPh>
    <rPh sb="10" eb="12">
      <t>ヘンコウ</t>
    </rPh>
    <rPh sb="14" eb="16">
      <t>バアイ</t>
    </rPh>
    <phoneticPr fontId="4"/>
  </si>
  <si>
    <t>※3　この商品は「乳、卵」を含む製品と同じ施設で製造しておりますが、混入を最小限に抑えるように十分に配慮して生産されております。</t>
  </si>
  <si>
    <t>ホットケーキミックス・イチゴジャム・油・バター・ご飯・砂糖・小麦粉・ごま・ごま油</t>
    <phoneticPr fontId="4"/>
  </si>
  <si>
    <t>牛乳・玉子・ウインナー・鶏肉・粉豆腐</t>
    <phoneticPr fontId="4"/>
  </si>
  <si>
    <t>玉ねぎ・グリンピース・人参・トマト・キャベツ・ワカメ・かぶ・水菜</t>
  </si>
  <si>
    <t>乳・小麦　※3・卵・小麦</t>
    <phoneticPr fontId="4"/>
  </si>
  <si>
    <t>kcal</t>
    <phoneticPr fontId="4"/>
  </si>
  <si>
    <t>牛乳</t>
    <phoneticPr fontId="4"/>
  </si>
  <si>
    <t>※14　この商品は「そば・卵」を含む製品と同じ施設で製造しておりますが、混入を最小限に抑えるように十分に配慮して生産されております。</t>
  </si>
  <si>
    <t>パイ</t>
    <phoneticPr fontId="3"/>
  </si>
  <si>
    <t>※15　本製品に使用している原料魚は、えび・かにが混ざる漁法で採取しています。</t>
  </si>
  <si>
    <t>カレー風味ピラフ・みそ汁</t>
  </si>
  <si>
    <t>クラッカー</t>
    <phoneticPr fontId="3"/>
  </si>
  <si>
    <t>※18　本製品で使用している海苔は、えび・かにの生息域で採取しています。</t>
  </si>
  <si>
    <t>※28　小麦を使用した設備で製造しています。</t>
  </si>
  <si>
    <t>※32　本商品製造工場では、小麦、乳、卵、えびを含む製品を製造しています。</t>
  </si>
  <si>
    <t>年齢</t>
    <rPh sb="0" eb="2">
      <t>ネンレイ</t>
    </rPh>
    <phoneticPr fontId="4"/>
  </si>
  <si>
    <t>給与栄養目標量</t>
    <rPh sb="0" eb="2">
      <t>キュウヨ</t>
    </rPh>
    <rPh sb="2" eb="4">
      <t>エイヨウ</t>
    </rPh>
    <rPh sb="4" eb="6">
      <t>モクヒョウ</t>
    </rPh>
    <rPh sb="6" eb="7">
      <t>リョウ</t>
    </rPh>
    <phoneticPr fontId="4"/>
  </si>
  <si>
    <t>当月平均給与栄養量</t>
    <rPh sb="0" eb="2">
      <t>トウゲツ</t>
    </rPh>
    <rPh sb="2" eb="4">
      <t>ヘイキン</t>
    </rPh>
    <rPh sb="4" eb="6">
      <t>キュウヨ</t>
    </rPh>
    <rPh sb="6" eb="8">
      <t>エイヨウ</t>
    </rPh>
    <rPh sb="8" eb="9">
      <t>リョウ</t>
    </rPh>
    <phoneticPr fontId="4"/>
  </si>
  <si>
    <t>※60　本工場では小麦・乳を使用しております。</t>
  </si>
  <si>
    <t>ｴﾈﾙｷﾞｰ/たんぱく質/脂質/塩分</t>
    <rPh sb="11" eb="12">
      <t>シツ</t>
    </rPh>
    <rPh sb="13" eb="15">
      <t>シシツ</t>
    </rPh>
    <rPh sb="16" eb="18">
      <t>エンブン</t>
    </rPh>
    <phoneticPr fontId="4"/>
  </si>
  <si>
    <t>エネルギーkcal</t>
    <phoneticPr fontId="4"/>
  </si>
  <si>
    <t>たんぱく質ｇ</t>
    <rPh sb="4" eb="5">
      <t>シツ</t>
    </rPh>
    <phoneticPr fontId="4"/>
  </si>
  <si>
    <t>脂質ｇ</t>
    <rPh sb="0" eb="2">
      <t>シシツ</t>
    </rPh>
    <phoneticPr fontId="4"/>
  </si>
  <si>
    <t>炭水化物ｇ</t>
    <rPh sb="0" eb="4">
      <t>タンスイカブツ</t>
    </rPh>
    <phoneticPr fontId="4"/>
  </si>
  <si>
    <t>塩分ｇ</t>
    <rPh sb="0" eb="2">
      <t>エンブン</t>
    </rPh>
    <phoneticPr fontId="4"/>
  </si>
  <si>
    <t>※65　本製品で使用しているえびは、かに、いかが混ざる漁法で捕獲しています。</t>
  </si>
  <si>
    <t>3～5</t>
    <phoneticPr fontId="4"/>
  </si>
  <si>
    <t>歳</t>
    <rPh sb="0" eb="1">
      <t>サイ</t>
    </rPh>
    <phoneticPr fontId="4"/>
  </si>
  <si>
    <t>585/24.1/16.2/85.5/1.8未満</t>
    <rPh sb="22" eb="24">
      <t>ミマン</t>
    </rPh>
    <phoneticPr fontId="4"/>
  </si>
  <si>
    <t>※78　本品製造工場では、大豆を含む製品を製造しております。</t>
  </si>
  <si>
    <t>1～2</t>
    <phoneticPr fontId="4"/>
  </si>
  <si>
    <t>485/20.1/13.5/71.0/1.5未満</t>
    <rPh sb="22" eb="24">
      <t>ミマン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</si>
</sst>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 ?/??"/>
    <numFmt numFmtId="177" formatCode="0.0_ "/>
    <numFmt numFmtId="178" formatCode="0_ "/>
  </numFmts>
  <fonts count="28" x14ac:knownFonts="1">
    <font>
      <sz val="11"/>
      <color theme="1"/>
      <name val="ＭＳ Ｐゴシック"/>
      <family val="2"/>
      <charset val="128"/>
      <scheme val="minor"/>
    </font>
    <font>
      <sz val="11"/>
      <name val="ＭＳ Ｐゴシック"/>
      <family val="3"/>
      <charset val="128"/>
    </font>
    <font>
      <b/>
      <sz val="28"/>
      <name val="ＭＳ Ｐゴシック"/>
      <family val="3"/>
      <charset val="128"/>
    </font>
    <font>
      <sz val="6"/>
      <name val="ＭＳ Ｐゴシック"/>
      <family val="2"/>
      <charset val="128"/>
      <scheme val="minor"/>
    </font>
    <font>
      <sz val="6"/>
      <name val="ＭＳ Ｐゴシック"/>
      <family val="3"/>
      <charset val="128"/>
    </font>
    <font>
      <sz val="12"/>
      <name val="ＭＳ Ｐゴシック"/>
      <family val="3"/>
      <charset val="128"/>
    </font>
    <font>
      <sz val="14"/>
      <name val="ＭＳ Ｐゴシック"/>
      <family val="3"/>
      <charset val="128"/>
    </font>
    <font>
      <b/>
      <sz val="11"/>
      <name val="ＭＳ Ｐゴシック"/>
      <family val="3"/>
      <charset val="128"/>
    </font>
    <font>
      <sz val="11"/>
      <color theme="1"/>
      <name val="ＭＳ Ｐゴシック"/>
      <family val="3"/>
      <charset val="128"/>
      <scheme val="minor"/>
    </font>
    <font>
      <b/>
      <sz val="24"/>
      <name val="ＭＳ Ｐゴシック"/>
      <family val="3"/>
      <charset val="128"/>
    </font>
    <font>
      <sz val="10.5"/>
      <name val="ＭＳ Ｐゴシック"/>
      <family val="3"/>
      <charset val="128"/>
    </font>
    <font>
      <b/>
      <sz val="22"/>
      <name val="ＭＳ Ｐゴシック"/>
      <family val="3"/>
      <charset val="128"/>
    </font>
    <font>
      <sz val="11.5"/>
      <name val="ＭＳ Ｐゴシック"/>
      <family val="3"/>
      <charset val="128"/>
    </font>
    <font>
      <sz val="8"/>
      <name val="ＭＳ Ｐゴシック"/>
      <family val="3"/>
      <charset val="128"/>
    </font>
    <font>
      <sz val="16"/>
      <name val="ＭＳ Ｐゴシック"/>
      <family val="3"/>
      <charset val="128"/>
    </font>
    <font>
      <b/>
      <sz val="12.5"/>
      <name val="ＭＳ Ｐゴシック"/>
      <family val="3"/>
      <charset val="128"/>
    </font>
    <font>
      <sz val="11"/>
      <name val="ＭＳ Ｐゴシック"/>
      <family val="3"/>
      <charset val="128"/>
      <scheme val="minor"/>
    </font>
    <font>
      <b/>
      <sz val="20"/>
      <name val="ＭＳ Ｐゴシック"/>
      <family val="3"/>
      <charset val="128"/>
    </font>
    <font>
      <sz val="11"/>
      <name val="ＭＳ Ｐ明朝"/>
      <family val="1"/>
      <charset val="128"/>
    </font>
    <font>
      <b/>
      <sz val="11"/>
      <name val="ＭＳ Ｐ明朝"/>
      <family val="1"/>
      <charset val="128"/>
    </font>
    <font>
      <b/>
      <sz val="18"/>
      <name val="ＭＳ Ｐ明朝"/>
      <family val="1"/>
      <charset val="128"/>
    </font>
    <font>
      <b/>
      <sz val="36"/>
      <name val="ＭＳ Ｐ明朝"/>
      <family val="1"/>
      <charset val="128"/>
    </font>
    <font>
      <sz val="10"/>
      <name val="ＭＳ Ｐ明朝"/>
      <family val="1"/>
      <charset val="128"/>
    </font>
    <font>
      <sz val="5"/>
      <name val="ＭＳ Ｐ明朝"/>
      <family val="1"/>
      <charset val="128"/>
    </font>
    <font>
      <sz val="8"/>
      <name val="ＭＳ Ｐ明朝"/>
      <family val="1"/>
      <charset val="128"/>
    </font>
    <font>
      <sz val="9"/>
      <name val="ＭＳ Ｐ明朝"/>
      <family val="1"/>
      <charset val="128"/>
    </font>
    <font>
      <sz val="9"/>
      <name val="ＭＳ Ｐゴシック"/>
      <family val="3"/>
      <charset val="128"/>
    </font>
    <font>
      <sz val="10"/>
      <name val="ＭＳ Ｐゴシック"/>
      <family val="3"/>
      <charset val="128"/>
    </font>
  </fonts>
  <fills count="11">
    <fill>
      <patternFill patternType="none"/>
    </fill>
    <fill>
      <patternFill patternType="gray125"/>
    </fill>
    <fill>
      <patternFill patternType="solid">
        <fgColor indexed="43"/>
        <bgColor indexed="64"/>
      </patternFill>
    </fill>
    <fill>
      <patternFill patternType="solid">
        <fgColor indexed="29"/>
        <bgColor indexed="64"/>
      </patternFill>
    </fill>
    <fill>
      <patternFill patternType="solid">
        <fgColor indexed="42"/>
        <bgColor indexed="64"/>
      </patternFill>
    </fill>
    <fill>
      <patternFill patternType="solid">
        <fgColor rgb="FFFFFF81"/>
        <bgColor indexed="64"/>
      </patternFill>
    </fill>
    <fill>
      <patternFill patternType="solid">
        <fgColor rgb="FFC1E0FF"/>
        <bgColor indexed="64"/>
      </patternFill>
    </fill>
    <fill>
      <patternFill patternType="solid">
        <fgColor rgb="FFFFCCFF"/>
        <bgColor indexed="64"/>
      </patternFill>
    </fill>
    <fill>
      <patternFill patternType="solid">
        <fgColor rgb="FFFFFFCC"/>
        <bgColor indexed="64"/>
      </patternFill>
    </fill>
    <fill>
      <patternFill patternType="solid">
        <fgColor rgb="FFC1FFC1"/>
        <bgColor indexed="64"/>
      </patternFill>
    </fill>
    <fill>
      <patternFill patternType="solid">
        <fgColor rgb="FFFFD89F"/>
        <bgColor indexed="64"/>
      </patternFill>
    </fill>
  </fills>
  <borders count="2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alignment vertical="center"/>
    </xf>
    <xf numFmtId="0" fontId="1" fillId="0" borderId="0">
      <alignment vertical="center"/>
    </xf>
    <xf numFmtId="0" fontId="8" fillId="0" borderId="0">
      <alignment vertical="center"/>
    </xf>
    <xf numFmtId="0" fontId="1" fillId="0" borderId="0"/>
    <xf numFmtId="0" fontId="1" fillId="0" borderId="0">
      <alignment vertical="center"/>
    </xf>
  </cellStyleXfs>
  <cellXfs count="220">
    <xf numFmtId="0" fontId="0" fillId="0" borderId="0" xfId="0">
      <alignment vertical="center"/>
    </xf>
    <xf numFmtId="0" fontId="1" fillId="0" borderId="0" xfId="1" applyNumberFormat="1" applyFont="1">
      <alignment vertical="center"/>
    </xf>
    <xf numFmtId="0" fontId="1" fillId="0" borderId="0" xfId="1" applyFont="1">
      <alignment vertical="center"/>
    </xf>
    <xf numFmtId="0" fontId="2" fillId="0" borderId="0" xfId="1" applyNumberFormat="1" applyFont="1" applyAlignment="1">
      <alignment horizontal="center" vertical="center" shrinkToFit="1"/>
    </xf>
    <xf numFmtId="0" fontId="2" fillId="0" borderId="0" xfId="1" applyFont="1" applyAlignment="1">
      <alignment horizontal="center" vertical="center" shrinkToFit="1"/>
    </xf>
    <xf numFmtId="0" fontId="6" fillId="0" borderId="0" xfId="1" applyFont="1" applyBorder="1" applyAlignment="1">
      <alignment horizontal="center" vertical="center" shrinkToFit="1"/>
    </xf>
    <xf numFmtId="0" fontId="2" fillId="0" borderId="2" xfId="1" applyFont="1" applyBorder="1" applyAlignment="1">
      <alignment horizontal="center" vertical="center"/>
    </xf>
    <xf numFmtId="0" fontId="1" fillId="0" borderId="2" xfId="1" applyFont="1" applyBorder="1" applyAlignment="1">
      <alignment horizontal="center" vertical="center"/>
    </xf>
    <xf numFmtId="0" fontId="1" fillId="0" borderId="2" xfId="1" applyNumberFormat="1" applyFont="1" applyBorder="1" applyAlignment="1">
      <alignment horizontal="center" vertical="center"/>
    </xf>
    <xf numFmtId="0" fontId="1" fillId="0" borderId="0" xfId="1" applyNumberFormat="1" applyFont="1" applyBorder="1" applyAlignment="1">
      <alignment horizontal="center" vertical="center"/>
    </xf>
    <xf numFmtId="0" fontId="7" fillId="0" borderId="2" xfId="1" applyFont="1" applyBorder="1" applyAlignment="1">
      <alignment horizontal="center" vertical="center" textRotation="255" shrinkToFit="1"/>
    </xf>
    <xf numFmtId="0" fontId="7" fillId="0" borderId="2" xfId="1" applyFont="1" applyBorder="1" applyAlignment="1">
      <alignment horizontal="center" vertical="center"/>
    </xf>
    <xf numFmtId="0" fontId="7" fillId="0" borderId="2" xfId="1" applyNumberFormat="1" applyFont="1" applyBorder="1" applyAlignment="1">
      <alignment horizontal="center" vertical="center"/>
    </xf>
    <xf numFmtId="0" fontId="1" fillId="0" borderId="0" xfId="1" applyNumberFormat="1" applyFont="1" applyBorder="1">
      <alignment vertical="center"/>
    </xf>
    <xf numFmtId="0" fontId="9" fillId="0" borderId="0" xfId="1" applyFont="1" applyBorder="1" applyAlignment="1">
      <alignment horizontal="center" vertical="center" shrinkToFit="1"/>
    </xf>
    <xf numFmtId="0" fontId="12" fillId="0" borderId="0" xfId="1" applyNumberFormat="1" applyFont="1" applyAlignment="1">
      <alignment vertical="top"/>
    </xf>
    <xf numFmtId="0" fontId="1" fillId="0" borderId="0" xfId="1" applyNumberFormat="1" applyFont="1" applyFill="1" applyBorder="1" applyAlignment="1">
      <alignment horizontal="center" vertical="center"/>
    </xf>
    <xf numFmtId="0" fontId="12" fillId="0" borderId="0" xfId="1" applyFont="1" applyAlignment="1">
      <alignment horizontal="left" vertical="center"/>
    </xf>
    <xf numFmtId="0" fontId="5" fillId="0" borderId="0" xfId="1" applyFont="1" applyAlignment="1">
      <alignment vertical="top" shrinkToFit="1"/>
    </xf>
    <xf numFmtId="0" fontId="6" fillId="0" borderId="0" xfId="1" applyNumberFormat="1" applyFont="1" applyAlignment="1">
      <alignment horizontal="center" vertical="top" shrinkToFit="1"/>
    </xf>
    <xf numFmtId="0" fontId="12" fillId="0" borderId="0" xfId="1" applyFont="1" applyAlignment="1">
      <alignment horizontal="center" vertical="top" shrinkToFit="1"/>
    </xf>
    <xf numFmtId="0" fontId="14" fillId="0" borderId="0" xfId="1" applyFont="1" applyAlignment="1">
      <alignment horizontal="center" vertical="top" shrinkToFit="1"/>
    </xf>
    <xf numFmtId="0" fontId="5" fillId="0" borderId="0" xfId="1" applyFont="1" applyAlignment="1">
      <alignment vertical="top" wrapText="1"/>
    </xf>
    <xf numFmtId="0" fontId="12" fillId="0" borderId="0" xfId="1" applyFont="1" applyAlignment="1">
      <alignment vertical="top" shrinkToFit="1"/>
    </xf>
    <xf numFmtId="0" fontId="14" fillId="0" borderId="0" xfId="1" applyNumberFormat="1" applyFont="1" applyAlignment="1">
      <alignment horizontal="center" vertical="top" shrinkToFit="1"/>
    </xf>
    <xf numFmtId="0" fontId="12" fillId="0" borderId="0" xfId="1" applyNumberFormat="1" applyFont="1" applyAlignment="1">
      <alignment horizontal="center" vertical="top" shrinkToFit="1"/>
    </xf>
    <xf numFmtId="0" fontId="10" fillId="0" borderId="0" xfId="1" applyFont="1" applyAlignment="1">
      <alignment vertical="center" shrinkToFit="1"/>
    </xf>
    <xf numFmtId="0" fontId="1" fillId="0" borderId="6" xfId="1" applyFont="1" applyBorder="1" applyAlignment="1">
      <alignment horizontal="center" vertical="center"/>
    </xf>
    <xf numFmtId="0" fontId="1" fillId="0" borderId="6" xfId="1" applyNumberFormat="1" applyFont="1" applyBorder="1" applyAlignment="1">
      <alignment horizontal="center" vertical="center" shrinkToFit="1"/>
    </xf>
    <xf numFmtId="0" fontId="1" fillId="0" borderId="6" xfId="1" applyFont="1" applyBorder="1" applyAlignment="1">
      <alignment horizontal="center" vertical="center" shrinkToFit="1"/>
    </xf>
    <xf numFmtId="0" fontId="13" fillId="0" borderId="7" xfId="1" applyNumberFormat="1" applyFont="1" applyBorder="1" applyAlignment="1">
      <alignment horizontal="center" vertical="center" wrapText="1" shrinkToFit="1"/>
    </xf>
    <xf numFmtId="0" fontId="13" fillId="0" borderId="5" xfId="1" applyNumberFormat="1" applyFont="1" applyBorder="1" applyAlignment="1">
      <alignment horizontal="center" vertical="center" wrapText="1" shrinkToFit="1"/>
    </xf>
    <xf numFmtId="0" fontId="1" fillId="0" borderId="6" xfId="1" applyNumberFormat="1" applyFont="1" applyFill="1" applyBorder="1" applyAlignment="1">
      <alignment horizontal="center" vertical="center"/>
    </xf>
    <xf numFmtId="0" fontId="1" fillId="0" borderId="7" xfId="1" applyNumberFormat="1" applyFont="1" applyFill="1" applyBorder="1" applyAlignment="1">
      <alignment horizontal="center" vertical="center"/>
    </xf>
    <xf numFmtId="0" fontId="5" fillId="0" borderId="6" xfId="1" applyFont="1" applyBorder="1" applyAlignment="1">
      <alignment vertical="top" shrinkToFit="1"/>
    </xf>
    <xf numFmtId="0" fontId="6" fillId="0" borderId="6" xfId="1" applyNumberFormat="1" applyFont="1" applyBorder="1" applyAlignment="1">
      <alignment horizontal="center" vertical="top" shrinkToFit="1"/>
    </xf>
    <xf numFmtId="0" fontId="12" fillId="0" borderId="6" xfId="1" applyFont="1" applyBorder="1" applyAlignment="1">
      <alignment horizontal="center" vertical="top" shrinkToFit="1"/>
    </xf>
    <xf numFmtId="0" fontId="14" fillId="0" borderId="6" xfId="1" applyFont="1" applyBorder="1" applyAlignment="1">
      <alignment horizontal="center" vertical="top" shrinkToFit="1"/>
    </xf>
    <xf numFmtId="0" fontId="12" fillId="0" borderId="6" xfId="1" applyFont="1" applyBorder="1" applyAlignment="1">
      <alignment vertical="top" shrinkToFit="1"/>
    </xf>
    <xf numFmtId="0" fontId="14" fillId="0" borderId="6" xfId="1" applyNumberFormat="1" applyFont="1" applyBorder="1" applyAlignment="1">
      <alignment horizontal="center" vertical="top" shrinkToFit="1"/>
    </xf>
    <xf numFmtId="0" fontId="12" fillId="0" borderId="6" xfId="1" applyNumberFormat="1" applyFont="1" applyBorder="1" applyAlignment="1">
      <alignment horizontal="center" vertical="top" shrinkToFit="1"/>
    </xf>
    <xf numFmtId="0" fontId="10" fillId="0" borderId="6" xfId="1" applyFont="1" applyBorder="1" applyAlignment="1">
      <alignment vertical="center" shrinkToFit="1"/>
    </xf>
    <xf numFmtId="0" fontId="5" fillId="0" borderId="8" xfId="1" applyFont="1" applyBorder="1" applyAlignment="1">
      <alignment vertical="top" shrinkToFit="1"/>
    </xf>
    <xf numFmtId="0" fontId="6" fillId="0" borderId="8" xfId="1" applyNumberFormat="1" applyFont="1" applyBorder="1" applyAlignment="1">
      <alignment horizontal="center" vertical="top" shrinkToFit="1"/>
    </xf>
    <xf numFmtId="0" fontId="12" fillId="0" borderId="8" xfId="1" applyFont="1" applyBorder="1" applyAlignment="1">
      <alignment horizontal="center" vertical="top" shrinkToFit="1"/>
    </xf>
    <xf numFmtId="0" fontId="14" fillId="0" borderId="8" xfId="1" applyFont="1" applyBorder="1" applyAlignment="1">
      <alignment horizontal="center" vertical="top" shrinkToFit="1"/>
    </xf>
    <xf numFmtId="0" fontId="12" fillId="0" borderId="8" xfId="1" applyFont="1" applyBorder="1" applyAlignment="1">
      <alignment vertical="top" shrinkToFit="1"/>
    </xf>
    <xf numFmtId="0" fontId="14" fillId="0" borderId="8" xfId="1" applyNumberFormat="1" applyFont="1" applyBorder="1" applyAlignment="1">
      <alignment horizontal="center" vertical="top" shrinkToFit="1"/>
    </xf>
    <xf numFmtId="0" fontId="12" fillId="0" borderId="8" xfId="1" applyNumberFormat="1" applyFont="1" applyBorder="1" applyAlignment="1">
      <alignment horizontal="center" vertical="top" shrinkToFit="1"/>
    </xf>
    <xf numFmtId="0" fontId="10" fillId="0" borderId="8" xfId="1" applyFont="1" applyBorder="1" applyAlignment="1">
      <alignment vertical="center" shrinkToFit="1"/>
    </xf>
    <xf numFmtId="0" fontId="5" fillId="0" borderId="9" xfId="1" applyFont="1" applyBorder="1" applyAlignment="1">
      <alignment vertical="top" shrinkToFit="1"/>
    </xf>
    <xf numFmtId="0" fontId="6" fillId="0" borderId="9" xfId="1" applyNumberFormat="1" applyFont="1" applyBorder="1" applyAlignment="1">
      <alignment horizontal="center" vertical="top" shrinkToFit="1"/>
    </xf>
    <xf numFmtId="0" fontId="12" fillId="0" borderId="9" xfId="1" applyFont="1" applyBorder="1" applyAlignment="1">
      <alignment horizontal="center" vertical="top" shrinkToFit="1"/>
    </xf>
    <xf numFmtId="0" fontId="14" fillId="0" borderId="9" xfId="1" applyFont="1" applyBorder="1" applyAlignment="1">
      <alignment horizontal="center" vertical="top" shrinkToFit="1"/>
    </xf>
    <xf numFmtId="0" fontId="12" fillId="0" borderId="9" xfId="1" applyFont="1" applyBorder="1" applyAlignment="1">
      <alignment vertical="top" shrinkToFit="1"/>
    </xf>
    <xf numFmtId="0" fontId="14" fillId="0" borderId="9" xfId="1" applyNumberFormat="1" applyFont="1" applyBorder="1" applyAlignment="1">
      <alignment horizontal="center" vertical="top" shrinkToFit="1"/>
    </xf>
    <xf numFmtId="0" fontId="12" fillId="0" borderId="9" xfId="1" applyNumberFormat="1" applyFont="1" applyBorder="1" applyAlignment="1">
      <alignment horizontal="center" vertical="top" shrinkToFit="1"/>
    </xf>
    <xf numFmtId="0" fontId="10" fillId="0" borderId="9" xfId="1" applyFont="1" applyBorder="1" applyAlignment="1">
      <alignment vertical="center" shrinkToFit="1"/>
    </xf>
    <xf numFmtId="0" fontId="1" fillId="0" borderId="11" xfId="1" applyFont="1" applyBorder="1" applyAlignment="1">
      <alignment horizontal="left" vertical="center"/>
    </xf>
    <xf numFmtId="0" fontId="5" fillId="0" borderId="4" xfId="1" applyFont="1" applyBorder="1" applyAlignment="1">
      <alignment vertical="top" shrinkToFit="1"/>
    </xf>
    <xf numFmtId="0" fontId="6" fillId="0" borderId="4" xfId="1" applyNumberFormat="1" applyFont="1" applyBorder="1" applyAlignment="1">
      <alignment horizontal="center" vertical="top" shrinkToFit="1"/>
    </xf>
    <xf numFmtId="0" fontId="12" fillId="0" borderId="4" xfId="1" applyFont="1" applyBorder="1" applyAlignment="1">
      <alignment horizontal="center" vertical="top" shrinkToFit="1"/>
    </xf>
    <xf numFmtId="0" fontId="14" fillId="0" borderId="4" xfId="1" applyFont="1" applyBorder="1" applyAlignment="1">
      <alignment horizontal="center" vertical="top" shrinkToFit="1"/>
    </xf>
    <xf numFmtId="0" fontId="12" fillId="0" borderId="4" xfId="1" applyFont="1" applyBorder="1" applyAlignment="1">
      <alignment vertical="top" shrinkToFit="1"/>
    </xf>
    <xf numFmtId="0" fontId="14" fillId="0" borderId="4" xfId="1" applyNumberFormat="1" applyFont="1" applyBorder="1" applyAlignment="1">
      <alignment horizontal="center" vertical="top" shrinkToFit="1"/>
    </xf>
    <xf numFmtId="0" fontId="12" fillId="0" borderId="4" xfId="1" applyNumberFormat="1" applyFont="1" applyBorder="1" applyAlignment="1">
      <alignment horizontal="center" vertical="top" shrinkToFit="1"/>
    </xf>
    <xf numFmtId="0" fontId="10" fillId="0" borderId="4" xfId="1" applyFont="1" applyBorder="1" applyAlignment="1">
      <alignment vertical="center" shrinkToFit="1"/>
    </xf>
    <xf numFmtId="0" fontId="10" fillId="0" borderId="7" xfId="1" applyFont="1" applyBorder="1" applyAlignment="1">
      <alignment vertical="center" shrinkToFit="1"/>
    </xf>
    <xf numFmtId="0" fontId="10" fillId="0" borderId="12" xfId="1" applyFont="1" applyBorder="1" applyAlignment="1">
      <alignment vertical="center" shrinkToFit="1"/>
    </xf>
    <xf numFmtId="0" fontId="10" fillId="0" borderId="13" xfId="1" applyFont="1" applyBorder="1" applyAlignment="1">
      <alignment vertical="center" shrinkToFit="1"/>
    </xf>
    <xf numFmtId="0" fontId="10" fillId="0" borderId="14" xfId="1" applyFont="1" applyBorder="1" applyAlignment="1">
      <alignment vertical="center" shrinkToFit="1"/>
    </xf>
    <xf numFmtId="176" fontId="6" fillId="0" borderId="8" xfId="1" applyNumberFormat="1" applyFont="1" applyBorder="1" applyAlignment="1">
      <alignment horizontal="center" vertical="top" shrinkToFit="1"/>
    </xf>
    <xf numFmtId="12" fontId="6" fillId="0" borderId="8" xfId="1" applyNumberFormat="1" applyFont="1" applyBorder="1" applyAlignment="1">
      <alignment horizontal="center" vertical="top" shrinkToFit="1"/>
    </xf>
    <xf numFmtId="12" fontId="6" fillId="0" borderId="6" xfId="1" applyNumberFormat="1" applyFont="1" applyBorder="1" applyAlignment="1">
      <alignment horizontal="center" vertical="top" shrinkToFit="1"/>
    </xf>
    <xf numFmtId="0" fontId="2" fillId="0" borderId="0" xfId="1" applyFont="1" applyAlignment="1">
      <alignment vertical="center" shrinkToFit="1"/>
    </xf>
    <xf numFmtId="0" fontId="2" fillId="0" borderId="0" xfId="1" applyFont="1" applyAlignment="1">
      <alignment horizontal="center" vertical="center"/>
    </xf>
    <xf numFmtId="0" fontId="11" fillId="0" borderId="0" xfId="1" applyFont="1" applyBorder="1" applyAlignment="1">
      <alignment horizontal="left" shrinkToFit="1"/>
    </xf>
    <xf numFmtId="0" fontId="1" fillId="0" borderId="0" xfId="1" applyFont="1" applyAlignment="1">
      <alignment horizontal="center" shrinkToFit="1"/>
    </xf>
    <xf numFmtId="0" fontId="1" fillId="0" borderId="0" xfId="1" applyFont="1" applyAlignment="1"/>
    <xf numFmtId="0" fontId="1" fillId="0" borderId="0" xfId="1" applyFont="1" applyBorder="1" applyAlignment="1">
      <alignment horizontal="center" shrinkToFit="1"/>
    </xf>
    <xf numFmtId="0" fontId="1" fillId="0" borderId="5" xfId="1" applyFont="1" applyBorder="1" applyAlignment="1">
      <alignment horizontal="center" vertical="center" shrinkToFit="1"/>
    </xf>
    <xf numFmtId="0" fontId="1" fillId="0" borderId="5" xfId="1" applyFont="1" applyBorder="1" applyAlignment="1">
      <alignment horizontal="center" vertical="center" shrinkToFit="1"/>
    </xf>
    <xf numFmtId="0" fontId="12" fillId="0" borderId="11" xfId="1" applyFont="1" applyBorder="1" applyAlignment="1">
      <alignment horizontal="center" vertical="center" textRotation="255"/>
    </xf>
    <xf numFmtId="0" fontId="16" fillId="0" borderId="15" xfId="0" applyFont="1" applyBorder="1" applyAlignment="1">
      <alignment horizontal="center" vertical="center" textRotation="255"/>
    </xf>
    <xf numFmtId="0" fontId="16" fillId="0" borderId="16" xfId="0" applyFont="1" applyBorder="1" applyAlignment="1">
      <alignment horizontal="center" vertical="center" textRotation="255"/>
    </xf>
    <xf numFmtId="0" fontId="2" fillId="0" borderId="0" xfId="1" applyFont="1" applyAlignment="1">
      <alignment vertical="center" shrinkToFit="1"/>
    </xf>
    <xf numFmtId="0" fontId="2" fillId="0" borderId="0" xfId="1" applyFont="1" applyAlignment="1">
      <alignment horizontal="center" vertical="center"/>
    </xf>
    <xf numFmtId="0" fontId="5" fillId="0" borderId="1" xfId="1" applyFont="1" applyBorder="1" applyAlignment="1">
      <alignment horizontal="center" vertical="center"/>
    </xf>
    <xf numFmtId="0" fontId="10" fillId="0" borderId="0" xfId="3" applyNumberFormat="1" applyFont="1" applyFill="1" applyAlignment="1">
      <alignment horizontal="center" shrinkToFit="1"/>
    </xf>
    <xf numFmtId="0" fontId="1" fillId="0" borderId="0" xfId="1" applyFont="1" applyAlignment="1">
      <alignment horizontal="center" shrinkToFit="1"/>
    </xf>
    <xf numFmtId="56" fontId="11" fillId="0" borderId="0" xfId="1" applyNumberFormat="1" applyFont="1" applyBorder="1" applyAlignment="1">
      <alignment horizontal="left" shrinkToFit="1"/>
    </xf>
    <xf numFmtId="0" fontId="11" fillId="0" borderId="0" xfId="1" applyFont="1" applyBorder="1" applyAlignment="1">
      <alignment horizontal="left" shrinkToFit="1"/>
    </xf>
    <xf numFmtId="0" fontId="13" fillId="0" borderId="0" xfId="1" applyNumberFormat="1" applyFont="1" applyBorder="1" applyAlignment="1">
      <alignment horizontal="center" shrinkToFit="1"/>
    </xf>
    <xf numFmtId="0" fontId="1" fillId="0" borderId="0" xfId="1" applyFont="1" applyBorder="1" applyAlignment="1">
      <alignment horizontal="center" shrinkToFit="1"/>
    </xf>
    <xf numFmtId="0" fontId="17" fillId="0" borderId="0" xfId="1" applyFont="1" applyAlignment="1">
      <alignment horizontal="center" vertical="center" shrinkToFit="1"/>
    </xf>
    <xf numFmtId="0" fontId="1" fillId="0" borderId="5" xfId="1" applyFont="1" applyBorder="1" applyAlignment="1">
      <alignment horizontal="center" vertical="center"/>
    </xf>
    <xf numFmtId="0" fontId="16" fillId="0" borderId="3" xfId="2" applyFont="1" applyBorder="1" applyAlignment="1">
      <alignment horizontal="center" vertical="center"/>
    </xf>
    <xf numFmtId="0" fontId="1" fillId="0" borderId="5" xfId="1" applyFont="1" applyBorder="1" applyAlignment="1">
      <alignment horizontal="center" vertical="center" shrinkToFit="1"/>
    </xf>
    <xf numFmtId="0" fontId="1" fillId="0" borderId="3" xfId="1" applyFont="1" applyBorder="1" applyAlignment="1">
      <alignment horizontal="center" vertical="center" shrinkToFit="1"/>
    </xf>
    <xf numFmtId="0" fontId="5" fillId="0" borderId="6" xfId="1" applyFont="1" applyBorder="1" applyAlignment="1">
      <alignment vertical="top" wrapText="1"/>
    </xf>
    <xf numFmtId="0" fontId="16" fillId="0" borderId="6" xfId="0" applyFont="1" applyBorder="1" applyAlignment="1">
      <alignment vertical="top" wrapText="1"/>
    </xf>
    <xf numFmtId="0" fontId="16" fillId="0" borderId="8" xfId="0" applyFont="1" applyBorder="1" applyAlignment="1">
      <alignment vertical="top" wrapText="1"/>
    </xf>
    <xf numFmtId="0" fontId="16" fillId="0" borderId="9" xfId="0" applyFont="1" applyBorder="1" applyAlignment="1">
      <alignment vertical="top" wrapText="1"/>
    </xf>
    <xf numFmtId="0" fontId="5" fillId="0" borderId="10" xfId="1" applyFont="1" applyBorder="1" applyAlignment="1">
      <alignment vertical="top" wrapText="1"/>
    </xf>
    <xf numFmtId="0" fontId="16" fillId="0" borderId="10" xfId="0" applyFont="1" applyBorder="1" applyAlignment="1">
      <alignment vertical="top" wrapText="1"/>
    </xf>
    <xf numFmtId="0" fontId="16" fillId="0" borderId="4" xfId="0" applyFont="1" applyBorder="1" applyAlignment="1">
      <alignment vertical="top" wrapText="1"/>
    </xf>
    <xf numFmtId="0" fontId="16" fillId="0" borderId="6" xfId="2" applyFont="1" applyBorder="1" applyAlignment="1">
      <alignment vertical="top" wrapText="1"/>
    </xf>
    <xf numFmtId="0" fontId="16" fillId="0" borderId="8" xfId="2" applyFont="1" applyBorder="1" applyAlignment="1">
      <alignment vertical="top" wrapText="1"/>
    </xf>
    <xf numFmtId="0" fontId="16" fillId="0" borderId="9" xfId="2" applyFont="1" applyBorder="1" applyAlignment="1">
      <alignment vertical="top" wrapText="1"/>
    </xf>
    <xf numFmtId="0" fontId="16" fillId="0" borderId="10" xfId="2" applyFont="1" applyBorder="1" applyAlignment="1">
      <alignment vertical="top" wrapText="1"/>
    </xf>
    <xf numFmtId="0" fontId="16" fillId="0" borderId="15" xfId="2" applyFont="1" applyBorder="1" applyAlignment="1">
      <alignment horizontal="center" vertical="center" textRotation="255"/>
    </xf>
    <xf numFmtId="0" fontId="16" fillId="0" borderId="16" xfId="2" applyFont="1" applyBorder="1" applyAlignment="1">
      <alignment horizontal="center" vertical="center" textRotation="255"/>
    </xf>
    <xf numFmtId="0" fontId="16" fillId="0" borderId="4" xfId="2" applyFont="1" applyBorder="1" applyAlignment="1">
      <alignment vertical="top" wrapText="1"/>
    </xf>
    <xf numFmtId="0" fontId="18" fillId="0" borderId="0" xfId="1" applyFont="1" applyFill="1" applyAlignment="1">
      <alignment horizontal="center" vertical="center"/>
    </xf>
    <xf numFmtId="0" fontId="18" fillId="0" borderId="0" xfId="1" applyFont="1" applyFill="1">
      <alignment vertical="center"/>
    </xf>
    <xf numFmtId="177" fontId="18" fillId="0" borderId="0" xfId="1" applyNumberFormat="1" applyFont="1" applyFill="1">
      <alignment vertical="center"/>
    </xf>
    <xf numFmtId="0" fontId="19" fillId="0" borderId="2" xfId="1" applyFont="1" applyFill="1" applyBorder="1" applyAlignment="1">
      <alignment horizontal="center" vertical="center" textRotation="255" shrinkToFit="1"/>
    </xf>
    <xf numFmtId="0" fontId="20" fillId="0" borderId="2" xfId="1" applyFont="1" applyFill="1" applyBorder="1" applyAlignment="1">
      <alignment horizontal="center" vertical="center" textRotation="255"/>
    </xf>
    <xf numFmtId="0" fontId="21" fillId="0" borderId="2" xfId="1" applyFont="1" applyFill="1" applyBorder="1" applyAlignment="1">
      <alignment horizontal="left" vertical="center"/>
    </xf>
    <xf numFmtId="0" fontId="18" fillId="0" borderId="2" xfId="1" applyFont="1" applyFill="1" applyBorder="1" applyAlignment="1">
      <alignment horizontal="center" vertical="center"/>
    </xf>
    <xf numFmtId="0" fontId="18" fillId="0" borderId="2" xfId="4" applyFont="1" applyFill="1" applyBorder="1" applyAlignment="1">
      <alignment vertical="center"/>
    </xf>
    <xf numFmtId="0" fontId="22" fillId="0" borderId="2" xfId="1" applyFont="1" applyFill="1" applyBorder="1" applyAlignment="1">
      <alignment horizontal="center" vertical="center" wrapText="1"/>
    </xf>
    <xf numFmtId="0" fontId="22" fillId="0" borderId="2" xfId="1" applyFont="1" applyFill="1" applyBorder="1" applyAlignment="1">
      <alignment horizontal="center" vertical="center" shrinkToFit="1"/>
    </xf>
    <xf numFmtId="0" fontId="18" fillId="0" borderId="2" xfId="1" applyFont="1" applyFill="1" applyBorder="1" applyAlignment="1">
      <alignment vertical="center"/>
    </xf>
    <xf numFmtId="0" fontId="18" fillId="0" borderId="0" xfId="1" applyFont="1" applyFill="1" applyBorder="1" applyAlignment="1">
      <alignment horizontal="center" vertical="center" shrinkToFit="1"/>
    </xf>
    <xf numFmtId="0" fontId="18" fillId="2" borderId="2" xfId="1" applyFont="1" applyFill="1" applyBorder="1" applyAlignment="1">
      <alignment horizontal="center" wrapText="1" shrinkToFit="1"/>
    </xf>
    <xf numFmtId="0" fontId="18" fillId="3" borderId="2" xfId="1" applyFont="1" applyFill="1" applyBorder="1" applyAlignment="1">
      <alignment horizontal="center" wrapText="1" shrinkToFit="1"/>
    </xf>
    <xf numFmtId="0" fontId="18" fillId="4" borderId="2" xfId="1" applyFont="1" applyFill="1" applyBorder="1" applyAlignment="1">
      <alignment horizontal="center" wrapText="1" shrinkToFit="1"/>
    </xf>
    <xf numFmtId="0" fontId="18" fillId="0" borderId="2" xfId="4" applyFont="1" applyBorder="1" applyAlignment="1">
      <alignment horizontal="center" wrapText="1" shrinkToFit="1"/>
    </xf>
    <xf numFmtId="0" fontId="18" fillId="0" borderId="2" xfId="1" applyFont="1" applyFill="1" applyBorder="1" applyAlignment="1">
      <alignment horizontal="center" vertical="center" wrapText="1" shrinkToFit="1"/>
    </xf>
    <xf numFmtId="0" fontId="22" fillId="5" borderId="2" xfId="1" applyFont="1" applyFill="1" applyBorder="1" applyAlignment="1">
      <alignment horizontal="center" vertical="center" wrapText="1"/>
    </xf>
    <xf numFmtId="0" fontId="24" fillId="5" borderId="2" xfId="1" applyFont="1" applyFill="1" applyBorder="1" applyAlignment="1">
      <alignment horizontal="center" vertical="center" textRotation="255" shrinkToFit="1"/>
    </xf>
    <xf numFmtId="0" fontId="22" fillId="0" borderId="10" xfId="1" applyFont="1" applyFill="1" applyBorder="1">
      <alignment vertical="center"/>
    </xf>
    <xf numFmtId="0" fontId="25" fillId="0" borderId="2" xfId="1" applyFont="1" applyFill="1" applyBorder="1" applyAlignment="1">
      <alignment horizontal="left" vertical="top" wrapText="1"/>
    </xf>
    <xf numFmtId="0" fontId="22" fillId="0" borderId="2" xfId="4" applyFont="1" applyFill="1" applyBorder="1" applyAlignment="1">
      <alignment horizontal="left" vertical="top" wrapText="1"/>
    </xf>
    <xf numFmtId="178" fontId="22" fillId="0" borderId="10" xfId="1" applyNumberFormat="1" applyFont="1" applyFill="1" applyBorder="1" applyAlignment="1">
      <alignment horizontal="right" vertical="center"/>
    </xf>
    <xf numFmtId="0" fontId="22" fillId="0" borderId="10" xfId="1" applyFont="1" applyFill="1" applyBorder="1" applyAlignment="1">
      <alignment horizontal="left" vertical="center"/>
    </xf>
    <xf numFmtId="0" fontId="22" fillId="0" borderId="10" xfId="1" applyFont="1" applyFill="1" applyBorder="1" applyAlignment="1">
      <alignment horizontal="left" vertical="top" shrinkToFit="1"/>
    </xf>
    <xf numFmtId="0" fontId="18" fillId="0" borderId="0" xfId="1" applyFont="1" applyFill="1" applyBorder="1" applyAlignment="1">
      <alignment horizontal="left" vertical="center"/>
    </xf>
    <xf numFmtId="0" fontId="22" fillId="0" borderId="2" xfId="1" applyFont="1" applyFill="1" applyBorder="1" applyAlignment="1">
      <alignment horizontal="center" vertical="center"/>
    </xf>
    <xf numFmtId="0" fontId="22" fillId="6" borderId="10" xfId="1" applyFont="1" applyFill="1" applyBorder="1">
      <alignment vertical="center"/>
    </xf>
    <xf numFmtId="0" fontId="22" fillId="0" borderId="10" xfId="1" applyFont="1" applyFill="1" applyBorder="1" applyAlignment="1">
      <alignment horizontal="center" vertical="top" shrinkToFit="1"/>
    </xf>
    <xf numFmtId="0" fontId="22" fillId="5" borderId="2" xfId="1" applyFont="1" applyFill="1" applyBorder="1" applyAlignment="1">
      <alignment vertical="center" wrapText="1"/>
    </xf>
    <xf numFmtId="0" fontId="22" fillId="7" borderId="8" xfId="1" applyFont="1" applyFill="1" applyBorder="1">
      <alignment vertical="center"/>
    </xf>
    <xf numFmtId="177" fontId="22" fillId="0" borderId="8" xfId="1" applyNumberFormat="1" applyFont="1" applyFill="1" applyBorder="1">
      <alignment vertical="center"/>
    </xf>
    <xf numFmtId="0" fontId="22" fillId="0" borderId="8" xfId="1" applyFont="1" applyFill="1" applyBorder="1" applyAlignment="1">
      <alignment vertical="center"/>
    </xf>
    <xf numFmtId="0" fontId="22" fillId="0" borderId="8" xfId="1" applyFont="1" applyFill="1" applyBorder="1" applyAlignment="1">
      <alignment horizontal="left" vertical="top" shrinkToFit="1"/>
    </xf>
    <xf numFmtId="0" fontId="18" fillId="0" borderId="0" xfId="1" applyFont="1" applyFill="1" applyBorder="1" applyAlignment="1">
      <alignment vertical="center"/>
    </xf>
    <xf numFmtId="0" fontId="22" fillId="0" borderId="8" xfId="1" applyFont="1" applyFill="1" applyBorder="1">
      <alignment vertical="center"/>
    </xf>
    <xf numFmtId="0" fontId="22" fillId="0" borderId="8" xfId="1" applyFont="1" applyFill="1" applyBorder="1" applyAlignment="1">
      <alignment horizontal="center" vertical="top" shrinkToFit="1"/>
    </xf>
    <xf numFmtId="0" fontId="25" fillId="0" borderId="8" xfId="1" applyFont="1" applyFill="1" applyBorder="1">
      <alignment vertical="center"/>
    </xf>
    <xf numFmtId="0" fontId="22" fillId="0" borderId="9" xfId="1" applyFont="1" applyFill="1" applyBorder="1">
      <alignment vertical="center"/>
    </xf>
    <xf numFmtId="177" fontId="22" fillId="0" borderId="9" xfId="1" applyNumberFormat="1" applyFont="1" applyFill="1" applyBorder="1">
      <alignment vertical="center"/>
    </xf>
    <xf numFmtId="0" fontId="22" fillId="0" borderId="9" xfId="1" applyFont="1" applyFill="1" applyBorder="1" applyAlignment="1">
      <alignment vertical="center"/>
    </xf>
    <xf numFmtId="0" fontId="22" fillId="0" borderId="9" xfId="1" applyFont="1" applyFill="1" applyBorder="1" applyAlignment="1">
      <alignment horizontal="left" vertical="top" shrinkToFit="1"/>
    </xf>
    <xf numFmtId="0" fontId="22" fillId="0" borderId="9" xfId="1" applyFont="1" applyFill="1" applyBorder="1" applyAlignment="1">
      <alignment horizontal="center" vertical="top" shrinkToFit="1"/>
    </xf>
    <xf numFmtId="0" fontId="22" fillId="0" borderId="2" xfId="1" applyFont="1" applyFill="1" applyBorder="1" applyAlignment="1">
      <alignment horizontal="center" vertical="center" textRotation="255" shrinkToFit="1"/>
    </xf>
    <xf numFmtId="0" fontId="22" fillId="6" borderId="10" xfId="1" applyFont="1" applyFill="1" applyBorder="1" applyAlignment="1">
      <alignment horizontal="left" vertical="center"/>
    </xf>
    <xf numFmtId="178" fontId="22" fillId="0" borderId="10" xfId="1" applyNumberFormat="1" applyFont="1" applyFill="1" applyBorder="1">
      <alignment vertical="center"/>
    </xf>
    <xf numFmtId="0" fontId="18" fillId="0" borderId="0" xfId="1" applyFont="1" applyFill="1" applyBorder="1">
      <alignment vertical="center"/>
    </xf>
    <xf numFmtId="0" fontId="26" fillId="0" borderId="2" xfId="1" applyFont="1" applyFill="1" applyBorder="1" applyAlignment="1">
      <alignment horizontal="left" vertical="top" wrapText="1"/>
    </xf>
    <xf numFmtId="0" fontId="22" fillId="8" borderId="8" xfId="1" applyFont="1" applyFill="1" applyBorder="1">
      <alignment vertical="center"/>
    </xf>
    <xf numFmtId="0" fontId="22" fillId="0" borderId="2" xfId="1" applyFont="1" applyFill="1" applyBorder="1" applyAlignment="1">
      <alignment vertical="center" wrapText="1"/>
    </xf>
    <xf numFmtId="0" fontId="22" fillId="7" borderId="10" xfId="1" applyFont="1" applyFill="1" applyBorder="1">
      <alignment vertical="center"/>
    </xf>
    <xf numFmtId="0" fontId="22" fillId="9" borderId="10" xfId="1" applyFont="1" applyFill="1" applyBorder="1">
      <alignment vertical="center"/>
    </xf>
    <xf numFmtId="0" fontId="22" fillId="0" borderId="2" xfId="1" applyFont="1" applyFill="1" applyBorder="1" applyAlignment="1">
      <alignment vertical="center"/>
    </xf>
    <xf numFmtId="0" fontId="22" fillId="0" borderId="2" xfId="1" applyFont="1" applyFill="1" applyBorder="1" applyAlignment="1">
      <alignment horizontal="center" vertical="center" textRotation="255"/>
    </xf>
    <xf numFmtId="0" fontId="22" fillId="0" borderId="2" xfId="1" applyFont="1" applyFill="1" applyBorder="1" applyAlignment="1">
      <alignment vertical="center" textRotation="255"/>
    </xf>
    <xf numFmtId="0" fontId="22" fillId="10" borderId="10" xfId="1" applyFont="1" applyFill="1" applyBorder="1">
      <alignment vertical="center"/>
    </xf>
    <xf numFmtId="0" fontId="22" fillId="7" borderId="10" xfId="1" applyFont="1" applyFill="1" applyBorder="1" applyAlignment="1">
      <alignment vertical="center" shrinkToFit="1"/>
    </xf>
    <xf numFmtId="0" fontId="22" fillId="6" borderId="10" xfId="1" applyFont="1" applyFill="1" applyBorder="1" applyAlignment="1">
      <alignment vertical="center" shrinkToFit="1"/>
    </xf>
    <xf numFmtId="0" fontId="22" fillId="10" borderId="10" xfId="1" applyFont="1" applyFill="1" applyBorder="1" applyAlignment="1">
      <alignment vertical="center" shrinkToFit="1"/>
    </xf>
    <xf numFmtId="0" fontId="22" fillId="8" borderId="10" xfId="1" applyFont="1" applyFill="1" applyBorder="1">
      <alignment vertical="center"/>
    </xf>
    <xf numFmtId="0" fontId="22" fillId="0" borderId="10" xfId="1" applyFont="1" applyFill="1" applyBorder="1" applyAlignment="1">
      <alignment vertical="center"/>
    </xf>
    <xf numFmtId="0" fontId="22" fillId="0" borderId="10" xfId="1" applyFont="1" applyFill="1" applyBorder="1" applyAlignment="1">
      <alignment horizontal="center" vertical="center" textRotation="255" shrinkToFit="1"/>
    </xf>
    <xf numFmtId="0" fontId="25" fillId="0" borderId="10" xfId="1" applyFont="1" applyFill="1" applyBorder="1" applyAlignment="1">
      <alignment horizontal="left" vertical="top" wrapText="1"/>
    </xf>
    <xf numFmtId="0" fontId="22" fillId="0" borderId="10" xfId="4" applyFont="1" applyFill="1" applyBorder="1" applyAlignment="1">
      <alignment horizontal="left" vertical="top" wrapText="1"/>
    </xf>
    <xf numFmtId="0" fontId="22" fillId="8" borderId="10" xfId="1" applyFont="1" applyFill="1" applyBorder="1" applyAlignment="1">
      <alignment horizontal="left" vertical="center"/>
    </xf>
    <xf numFmtId="0" fontId="22" fillId="0" borderId="17" xfId="1" applyFont="1" applyFill="1" applyBorder="1" applyAlignment="1">
      <alignment horizontal="left" vertical="center" wrapText="1"/>
    </xf>
    <xf numFmtId="0" fontId="22" fillId="0" borderId="17" xfId="1" applyFont="1" applyFill="1" applyBorder="1" applyAlignment="1">
      <alignment horizontal="left" vertical="center"/>
    </xf>
    <xf numFmtId="178" fontId="22" fillId="0" borderId="17" xfId="1" applyNumberFormat="1" applyFont="1" applyFill="1" applyBorder="1" applyAlignment="1">
      <alignment horizontal="right" vertical="center"/>
    </xf>
    <xf numFmtId="0" fontId="22" fillId="0" borderId="17" xfId="1" applyFont="1" applyFill="1" applyBorder="1" applyAlignment="1">
      <alignment vertical="center" wrapText="1"/>
    </xf>
    <xf numFmtId="0" fontId="27" fillId="0" borderId="2" xfId="4" applyFont="1" applyFill="1" applyBorder="1" applyAlignment="1">
      <alignment horizontal="left" vertical="top" wrapText="1"/>
    </xf>
    <xf numFmtId="0" fontId="22" fillId="0" borderId="0" xfId="1" applyFont="1" applyFill="1" applyBorder="1" applyAlignment="1">
      <alignment horizontal="left" vertical="center" wrapText="1"/>
    </xf>
    <xf numFmtId="0" fontId="22" fillId="0" borderId="0" xfId="1" applyFont="1" applyFill="1" applyBorder="1">
      <alignment vertical="center"/>
    </xf>
    <xf numFmtId="177" fontId="22" fillId="0" borderId="0" xfId="1" applyNumberFormat="1" applyFont="1" applyFill="1" applyBorder="1">
      <alignment vertical="center"/>
    </xf>
    <xf numFmtId="0" fontId="22" fillId="0" borderId="0" xfId="1" applyFont="1" applyFill="1" applyBorder="1" applyAlignment="1">
      <alignment vertical="center" wrapText="1"/>
    </xf>
    <xf numFmtId="0" fontId="22" fillId="0" borderId="0" xfId="4" applyFont="1" applyFill="1" applyBorder="1" applyAlignment="1">
      <alignment vertical="center"/>
    </xf>
    <xf numFmtId="0" fontId="22" fillId="0" borderId="0" xfId="1" applyFont="1" applyFill="1" applyBorder="1" applyAlignment="1">
      <alignment horizontal="center" vertical="center"/>
    </xf>
    <xf numFmtId="0" fontId="22" fillId="0" borderId="0" xfId="1" applyFont="1" applyFill="1" applyBorder="1" applyAlignment="1">
      <alignment vertical="center"/>
    </xf>
    <xf numFmtId="0" fontId="22" fillId="0" borderId="0" xfId="1" applyFont="1" applyFill="1" applyBorder="1" applyAlignment="1">
      <alignment horizontal="left" vertical="top"/>
    </xf>
    <xf numFmtId="177" fontId="22" fillId="0" borderId="0" xfId="1" applyNumberFormat="1" applyFont="1" applyFill="1" applyBorder="1" applyAlignment="1">
      <alignment vertical="center"/>
    </xf>
    <xf numFmtId="0" fontId="22" fillId="0" borderId="0" xfId="1" applyFont="1" applyFill="1" applyBorder="1" applyAlignment="1">
      <alignment horizontal="left" vertical="center"/>
    </xf>
    <xf numFmtId="0" fontId="18" fillId="0" borderId="0" xfId="1" applyFont="1" applyFill="1" applyBorder="1" applyAlignment="1">
      <alignment vertical="center" wrapText="1"/>
    </xf>
    <xf numFmtId="0" fontId="25" fillId="0" borderId="0" xfId="1" applyFont="1" applyFill="1" applyBorder="1" applyAlignment="1">
      <alignment vertical="top" wrapText="1"/>
    </xf>
    <xf numFmtId="0" fontId="22" fillId="0" borderId="0" xfId="4" applyFont="1" applyFill="1" applyBorder="1" applyAlignment="1">
      <alignment vertical="top" wrapText="1"/>
    </xf>
    <xf numFmtId="178" fontId="22" fillId="0" borderId="0" xfId="1" applyNumberFormat="1" applyFont="1" applyFill="1" applyBorder="1">
      <alignment vertical="center"/>
    </xf>
    <xf numFmtId="178" fontId="22" fillId="0" borderId="0" xfId="1" applyNumberFormat="1" applyFont="1" applyFill="1" applyBorder="1" applyAlignment="1">
      <alignment horizontal="right" vertical="center"/>
    </xf>
    <xf numFmtId="0" fontId="22" fillId="0" borderId="0" xfId="1" applyFont="1" applyFill="1" applyBorder="1" applyAlignment="1">
      <alignment horizontal="left" vertical="top" shrinkToFit="1"/>
    </xf>
    <xf numFmtId="0" fontId="18" fillId="0" borderId="0" xfId="1" applyFont="1" applyFill="1" applyAlignment="1">
      <alignment horizontal="left" vertical="center"/>
    </xf>
    <xf numFmtId="0" fontId="22" fillId="0" borderId="18" xfId="1" applyFont="1" applyFill="1" applyBorder="1" applyAlignment="1">
      <alignment vertical="center"/>
    </xf>
    <xf numFmtId="0" fontId="27" fillId="0" borderId="19" xfId="1" applyFont="1" applyFill="1" applyBorder="1" applyAlignment="1">
      <alignment vertical="center"/>
    </xf>
    <xf numFmtId="0" fontId="27" fillId="0" borderId="20" xfId="1" applyFont="1" applyBorder="1" applyAlignment="1">
      <alignment vertical="center"/>
    </xf>
    <xf numFmtId="0" fontId="22" fillId="0" borderId="2" xfId="1" applyFont="1" applyFill="1" applyBorder="1" applyAlignment="1">
      <alignment horizontal="center" vertical="center"/>
    </xf>
    <xf numFmtId="0" fontId="18" fillId="0" borderId="0" xfId="1" applyFont="1" applyFill="1" applyBorder="1" applyAlignment="1">
      <alignment horizontal="center" vertical="center"/>
    </xf>
    <xf numFmtId="0" fontId="22" fillId="0" borderId="18" xfId="1" applyFont="1" applyFill="1" applyBorder="1" applyAlignment="1">
      <alignment horizontal="center" vertical="center"/>
    </xf>
    <xf numFmtId="0" fontId="22" fillId="0" borderId="20" xfId="1" applyFont="1" applyFill="1" applyBorder="1">
      <alignment vertical="center"/>
    </xf>
    <xf numFmtId="0" fontId="22" fillId="0" borderId="2" xfId="4" applyFont="1" applyFill="1" applyBorder="1" applyAlignment="1">
      <alignment horizontal="center" vertical="center" shrinkToFit="1"/>
    </xf>
    <xf numFmtId="178" fontId="22" fillId="0" borderId="2" xfId="1" applyNumberFormat="1" applyFont="1" applyFill="1" applyBorder="1" applyAlignment="1">
      <alignment horizontal="center" vertical="center"/>
    </xf>
    <xf numFmtId="177" fontId="22" fillId="0" borderId="2" xfId="1" applyNumberFormat="1" applyFont="1" applyFill="1" applyBorder="1" applyAlignment="1">
      <alignment horizontal="center" vertical="center"/>
    </xf>
    <xf numFmtId="177" fontId="18" fillId="0" borderId="0" xfId="1" applyNumberFormat="1" applyFont="1" applyFill="1" applyBorder="1">
      <alignment vertical="center"/>
    </xf>
    <xf numFmtId="0" fontId="18" fillId="0" borderId="17" xfId="1" applyFont="1" applyFill="1" applyBorder="1" applyAlignment="1">
      <alignment horizontal="center" vertical="center"/>
    </xf>
    <xf numFmtId="0" fontId="18" fillId="0" borderId="17" xfId="1" applyFont="1" applyFill="1" applyBorder="1">
      <alignment vertical="center"/>
    </xf>
    <xf numFmtId="0" fontId="18" fillId="0" borderId="17" xfId="1" applyFont="1" applyFill="1" applyBorder="1" applyAlignment="1">
      <alignment horizontal="center" vertical="center" shrinkToFit="1"/>
    </xf>
    <xf numFmtId="178" fontId="18" fillId="0" borderId="17" xfId="1" applyNumberFormat="1" applyFont="1" applyFill="1" applyBorder="1" applyAlignment="1">
      <alignment horizontal="center" vertical="center"/>
    </xf>
    <xf numFmtId="177" fontId="18" fillId="0" borderId="17" xfId="1" applyNumberFormat="1" applyFont="1" applyFill="1" applyBorder="1" applyAlignment="1">
      <alignment horizontal="center" vertical="center"/>
    </xf>
    <xf numFmtId="178" fontId="18" fillId="0" borderId="0" xfId="1" applyNumberFormat="1" applyFont="1" applyFill="1" applyBorder="1" applyAlignment="1">
      <alignment vertical="center"/>
    </xf>
    <xf numFmtId="177" fontId="18" fillId="0" borderId="0" xfId="1" applyNumberFormat="1" applyFont="1" applyFill="1" applyBorder="1" applyAlignment="1">
      <alignment vertical="center"/>
    </xf>
    <xf numFmtId="0" fontId="18" fillId="0" borderId="0" xfId="1" applyFont="1" applyFill="1" applyBorder="1" applyAlignment="1">
      <alignment vertical="top" wrapText="1"/>
    </xf>
    <xf numFmtId="0" fontId="18" fillId="0" borderId="0" xfId="1" applyFont="1" applyFill="1" applyBorder="1" applyAlignment="1">
      <alignment horizontal="left" vertical="top" wrapText="1"/>
    </xf>
  </cellXfs>
  <cellStyles count="5">
    <cellStyle name="標準" xfId="0" builtinId="0"/>
    <cellStyle name="標準 2" xfId="1"/>
    <cellStyle name="標準 2 16" xfId="4"/>
    <cellStyle name="標準 3" xfId="2"/>
    <cellStyle name="標準 3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26" Type="http://schemas.openxmlformats.org/officeDocument/2006/relationships/image" Target="../media/image26.png"/><Relationship Id="rId39" Type="http://schemas.openxmlformats.org/officeDocument/2006/relationships/image" Target="../media/image39.png"/><Relationship Id="rId3" Type="http://schemas.openxmlformats.org/officeDocument/2006/relationships/image" Target="../media/image3.png"/><Relationship Id="rId21" Type="http://schemas.openxmlformats.org/officeDocument/2006/relationships/image" Target="../media/image21.png"/><Relationship Id="rId34" Type="http://schemas.openxmlformats.org/officeDocument/2006/relationships/image" Target="../media/image34.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5.png"/><Relationship Id="rId33" Type="http://schemas.openxmlformats.org/officeDocument/2006/relationships/image" Target="../media/image33.png"/><Relationship Id="rId38" Type="http://schemas.openxmlformats.org/officeDocument/2006/relationships/image" Target="../media/image38.png"/><Relationship Id="rId2" Type="http://schemas.openxmlformats.org/officeDocument/2006/relationships/image" Target="../media/image2.png"/><Relationship Id="rId16" Type="http://schemas.openxmlformats.org/officeDocument/2006/relationships/image" Target="../media/image16.png"/><Relationship Id="rId20" Type="http://schemas.openxmlformats.org/officeDocument/2006/relationships/image" Target="../media/image20.png"/><Relationship Id="rId29" Type="http://schemas.openxmlformats.org/officeDocument/2006/relationships/image" Target="../media/image29.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24" Type="http://schemas.openxmlformats.org/officeDocument/2006/relationships/image" Target="../media/image24.png"/><Relationship Id="rId32" Type="http://schemas.openxmlformats.org/officeDocument/2006/relationships/image" Target="../media/image32.png"/><Relationship Id="rId37" Type="http://schemas.openxmlformats.org/officeDocument/2006/relationships/image" Target="../media/image37.png"/><Relationship Id="rId40" Type="http://schemas.openxmlformats.org/officeDocument/2006/relationships/image" Target="../media/image40.pn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png"/><Relationship Id="rId28" Type="http://schemas.openxmlformats.org/officeDocument/2006/relationships/image" Target="../media/image28.png"/><Relationship Id="rId36" Type="http://schemas.openxmlformats.org/officeDocument/2006/relationships/image" Target="../media/image36.png"/><Relationship Id="rId10" Type="http://schemas.openxmlformats.org/officeDocument/2006/relationships/image" Target="../media/image10.png"/><Relationship Id="rId19" Type="http://schemas.openxmlformats.org/officeDocument/2006/relationships/image" Target="../media/image19.png"/><Relationship Id="rId31" Type="http://schemas.openxmlformats.org/officeDocument/2006/relationships/image" Target="../media/image31.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png"/><Relationship Id="rId27" Type="http://schemas.openxmlformats.org/officeDocument/2006/relationships/image" Target="../media/image27.png"/><Relationship Id="rId30" Type="http://schemas.openxmlformats.org/officeDocument/2006/relationships/image" Target="../media/image30.png"/><Relationship Id="rId35" Type="http://schemas.openxmlformats.org/officeDocument/2006/relationships/image" Target="../media/image35.png"/></Relationships>
</file>

<file path=xl/drawings/_rels/drawing2.xml.rels><?xml version="1.0" encoding="UTF-8" standalone="yes"?>
<Relationships xmlns="http://schemas.openxmlformats.org/package/2006/relationships"><Relationship Id="rId1" Type="http://schemas.openxmlformats.org/officeDocument/2006/relationships/image" Target="../media/image4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3.jpeg"/><Relationship Id="rId1" Type="http://schemas.openxmlformats.org/officeDocument/2006/relationships/image" Target="../media/image42.png"/></Relationships>
</file>

<file path=xl/drawings/drawing1.xml><?xml version="1.0" encoding="utf-8"?>
<xdr:wsDr xmlns:xdr="http://schemas.openxmlformats.org/drawingml/2006/spreadsheetDrawing" xmlns:a="http://schemas.openxmlformats.org/drawingml/2006/main">
  <xdr:twoCellAnchor>
    <xdr:from>
      <xdr:col>8</xdr:col>
      <xdr:colOff>451757</xdr:colOff>
      <xdr:row>81</xdr:row>
      <xdr:rowOff>123825</xdr:rowOff>
    </xdr:from>
    <xdr:to>
      <xdr:col>11</xdr:col>
      <xdr:colOff>644979</xdr:colOff>
      <xdr:row>89</xdr:row>
      <xdr:rowOff>27215</xdr:rowOff>
    </xdr:to>
    <xdr:grpSp>
      <xdr:nvGrpSpPr>
        <xdr:cNvPr id="2" name="グループ化 23"/>
        <xdr:cNvGrpSpPr>
          <a:grpSpLocks/>
        </xdr:cNvGrpSpPr>
      </xdr:nvGrpSpPr>
      <xdr:grpSpPr bwMode="auto">
        <a:xfrm>
          <a:off x="8167007" y="14277975"/>
          <a:ext cx="1888672" cy="1274990"/>
          <a:chOff x="7686675" y="12915901"/>
          <a:chExt cx="1857375" cy="958678"/>
        </a:xfrm>
      </xdr:grpSpPr>
      <xdr:sp macro="" textlink="">
        <xdr:nvSpPr>
          <xdr:cNvPr id="3" name="テキスト ボックス 2">
            <a:extLst>
              <a:ext uri="{FF2B5EF4-FFF2-40B4-BE49-F238E27FC236}"/>
            </a:extLst>
          </xdr:cNvPr>
          <xdr:cNvSpPr txBox="1"/>
        </xdr:nvSpPr>
        <xdr:spPr bwMode="auto">
          <a:xfrm>
            <a:off x="7686675" y="13037638"/>
            <a:ext cx="1857375" cy="83694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900"/>
              <a:t>食べ物は良く噛んで食べましょう。良く噛むことで、虫歯予防や消化の負担が減り、お腹に良いと言われています。</a:t>
            </a:r>
            <a:endParaRPr kumimoji="1" lang="en-US" altLang="ja-JP" sz="900"/>
          </a:p>
        </xdr:txBody>
      </xdr:sp>
      <xdr:pic>
        <xdr:nvPicPr>
          <xdr:cNvPr id="4" name="図 2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15251" y="12915901"/>
            <a:ext cx="1752599" cy="1085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図 2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96200" y="13673438"/>
            <a:ext cx="1752599" cy="1085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209550</xdr:colOff>
      <xdr:row>0</xdr:row>
      <xdr:rowOff>0</xdr:rowOff>
    </xdr:from>
    <xdr:to>
      <xdr:col>23</xdr:col>
      <xdr:colOff>409575</xdr:colOff>
      <xdr:row>88</xdr:row>
      <xdr:rowOff>142875</xdr:rowOff>
    </xdr:to>
    <xdr:grpSp>
      <xdr:nvGrpSpPr>
        <xdr:cNvPr id="6" name="グループ化 1"/>
        <xdr:cNvGrpSpPr>
          <a:grpSpLocks/>
        </xdr:cNvGrpSpPr>
      </xdr:nvGrpSpPr>
      <xdr:grpSpPr bwMode="auto">
        <a:xfrm>
          <a:off x="209550" y="0"/>
          <a:ext cx="19764375" cy="15497175"/>
          <a:chOff x="209550" y="0"/>
          <a:chExt cx="20964525" cy="15497175"/>
        </a:xfrm>
      </xdr:grpSpPr>
      <xdr:grpSp>
        <xdr:nvGrpSpPr>
          <xdr:cNvPr id="7" name="グループ化 3"/>
          <xdr:cNvGrpSpPr>
            <a:grpSpLocks/>
          </xdr:cNvGrpSpPr>
        </xdr:nvGrpSpPr>
        <xdr:grpSpPr bwMode="auto">
          <a:xfrm>
            <a:off x="619125" y="66675"/>
            <a:ext cx="2390775" cy="1162050"/>
            <a:chOff x="670948" y="-35708"/>
            <a:chExt cx="2033518" cy="1176952"/>
          </a:xfrm>
        </xdr:grpSpPr>
        <xdr:grpSp>
          <xdr:nvGrpSpPr>
            <xdr:cNvPr id="44" name="グループ化 1"/>
            <xdr:cNvGrpSpPr>
              <a:grpSpLocks/>
            </xdr:cNvGrpSpPr>
          </xdr:nvGrpSpPr>
          <xdr:grpSpPr bwMode="auto">
            <a:xfrm>
              <a:off x="670948" y="-35708"/>
              <a:ext cx="2033518" cy="747602"/>
              <a:chOff x="670948" y="-35708"/>
              <a:chExt cx="2033518" cy="747602"/>
            </a:xfrm>
          </xdr:grpSpPr>
          <xdr:pic>
            <xdr:nvPicPr>
              <xdr:cNvPr id="46" name="図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70948" y="-35708"/>
                <a:ext cx="428271" cy="6335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7" name="図 16"/>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97326" y="3889"/>
                <a:ext cx="428760" cy="708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8" name="図 18"/>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529213" y="162696"/>
                <a:ext cx="175253" cy="218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9" name="図 22"/>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813551" y="43487"/>
                <a:ext cx="145275" cy="181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pic>
          <xdr:nvPicPr>
            <xdr:cNvPr id="45" name="図 10"/>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t="3609" b="13406"/>
            <a:stretch>
              <a:fillRect/>
            </a:stretch>
          </xdr:blipFill>
          <xdr:spPr bwMode="auto">
            <a:xfrm>
              <a:off x="846984" y="30888"/>
              <a:ext cx="1377699" cy="11103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nvGrpSpPr>
          <xdr:cNvPr id="8" name="グループ化 16"/>
          <xdr:cNvGrpSpPr>
            <a:grpSpLocks/>
          </xdr:cNvGrpSpPr>
        </xdr:nvGrpSpPr>
        <xdr:grpSpPr bwMode="auto">
          <a:xfrm>
            <a:off x="2374068" y="1807399"/>
            <a:ext cx="233745" cy="314219"/>
            <a:chOff x="6401006" y="2422575"/>
            <a:chExt cx="1009265" cy="1234515"/>
          </a:xfrm>
        </xdr:grpSpPr>
        <xdr:pic>
          <xdr:nvPicPr>
            <xdr:cNvPr id="42" name="図 3"/>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6401006" y="2422575"/>
              <a:ext cx="935375" cy="1234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 name="四角形: 1 つの角を切り取る 42">
              <a:extLst>
                <a:ext uri="{FF2B5EF4-FFF2-40B4-BE49-F238E27FC236}"/>
              </a:extLst>
            </xdr:cNvPr>
            <xdr:cNvSpPr/>
          </xdr:nvSpPr>
          <xdr:spPr>
            <a:xfrm flipH="1">
              <a:off x="7103670" y="3154867"/>
              <a:ext cx="290663" cy="514305"/>
            </a:xfrm>
            <a:prstGeom prst="snip1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pic>
        <xdr:nvPicPr>
          <xdr:cNvPr id="9" name="図 25"/>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1496675" y="19049"/>
            <a:ext cx="1874524" cy="11594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図 22"/>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5582900" y="0"/>
            <a:ext cx="815037" cy="6144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 name="図 5313"/>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19373849" y="0"/>
            <a:ext cx="906020" cy="445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 name="図 5315"/>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17249775" y="0"/>
            <a:ext cx="1037115" cy="5945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 name="図 5319"/>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3830300" y="0"/>
            <a:ext cx="684887" cy="5878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4" name="図 5323"/>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3267075" y="0"/>
            <a:ext cx="795529" cy="519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 name="図 5327"/>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4953000" y="0"/>
            <a:ext cx="829820" cy="579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6" name="図 5329"/>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9858375" y="0"/>
            <a:ext cx="628011" cy="446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 name="図 5334"/>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7400925" y="0"/>
            <a:ext cx="987554" cy="582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8" name="図 5340"/>
          <xdr:cNvPicPr>
            <a:picLocks noChangeAspect="1" noChangeArrowheads="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8715375" y="0"/>
            <a:ext cx="679827" cy="438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9" name="図 5325"/>
          <xdr:cNvPicPr>
            <a:picLocks noChangeAspect="1" noChangeArrowheads="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6343650" y="0"/>
            <a:ext cx="863622" cy="5943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0" name="図 66"/>
          <xdr:cNvPicPr>
            <a:picLocks noChangeAspect="1" noChangeArrowheads="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1085849" y="14639925"/>
            <a:ext cx="898598" cy="8558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1" name="図 68"/>
          <xdr:cNvPicPr>
            <a:picLocks noChangeAspect="1" noChangeArrowheads="1"/>
          </xdr:cNvPicPr>
        </xdr:nvPicPr>
        <xdr:blipFill>
          <a:blip xmlns:r="http://schemas.openxmlformats.org/officeDocument/2006/relationships" r:embed="rId20" cstate="print">
            <a:extLst>
              <a:ext uri="{28A0092B-C50C-407E-A947-70E740481C1C}">
                <a14:useLocalDpi xmlns:a14="http://schemas.microsoft.com/office/drawing/2010/main" val="0"/>
              </a:ext>
            </a:extLst>
          </a:blip>
          <a:srcRect/>
          <a:stretch>
            <a:fillRect/>
          </a:stretch>
        </xdr:blipFill>
        <xdr:spPr bwMode="auto">
          <a:xfrm>
            <a:off x="1905000" y="14925675"/>
            <a:ext cx="13811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2" name="図 70"/>
          <xdr:cNvPicPr>
            <a:picLocks noChangeAspect="1" noChangeArrowheads="1"/>
          </xdr:cNvPicPr>
        </xdr:nvPicPr>
        <xdr:blipFill>
          <a:blip xmlns:r="http://schemas.openxmlformats.org/officeDocument/2006/relationships" r:embed="rId21" cstate="print">
            <a:extLst>
              <a:ext uri="{28A0092B-C50C-407E-A947-70E740481C1C}">
                <a14:useLocalDpi xmlns:a14="http://schemas.microsoft.com/office/drawing/2010/main" val="0"/>
              </a:ext>
            </a:extLst>
          </a:blip>
          <a:srcRect/>
          <a:stretch>
            <a:fillRect/>
          </a:stretch>
        </xdr:blipFill>
        <xdr:spPr bwMode="auto">
          <a:xfrm>
            <a:off x="209550" y="14935200"/>
            <a:ext cx="10096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3" name="図 3"/>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3609975" y="14887575"/>
            <a:ext cx="863622" cy="5943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4" name="図 30"/>
          <xdr:cNvPicPr>
            <a:picLocks noChangeAspect="1" noChangeArrowheads="1"/>
          </xdr:cNvPicPr>
        </xdr:nvPicPr>
        <xdr:blipFill>
          <a:blip xmlns:r="http://schemas.openxmlformats.org/officeDocument/2006/relationships" r:embed="rId23" cstate="print">
            <a:extLst>
              <a:ext uri="{28A0092B-C50C-407E-A947-70E740481C1C}">
                <a14:useLocalDpi xmlns:a14="http://schemas.microsoft.com/office/drawing/2010/main" val="0"/>
              </a:ext>
            </a:extLst>
          </a:blip>
          <a:srcRect/>
          <a:stretch>
            <a:fillRect/>
          </a:stretch>
        </xdr:blipFill>
        <xdr:spPr bwMode="auto">
          <a:xfrm>
            <a:off x="5276850" y="14887574"/>
            <a:ext cx="1175128" cy="604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5" name="図 2048"/>
          <xdr:cNvPicPr>
            <a:picLocks noChangeAspect="1" noChangeArrowheads="1"/>
          </xdr:cNvPicPr>
        </xdr:nvPicPr>
        <xdr:blipFill>
          <a:blip xmlns:r="http://schemas.openxmlformats.org/officeDocument/2006/relationships" r:embed="rId24" cstate="print">
            <a:extLst>
              <a:ext uri="{28A0092B-C50C-407E-A947-70E740481C1C}">
                <a14:useLocalDpi xmlns:a14="http://schemas.microsoft.com/office/drawing/2010/main" val="0"/>
              </a:ext>
            </a:extLst>
          </a:blip>
          <a:srcRect/>
          <a:stretch>
            <a:fillRect/>
          </a:stretch>
        </xdr:blipFill>
        <xdr:spPr bwMode="auto">
          <a:xfrm>
            <a:off x="16935450" y="13239750"/>
            <a:ext cx="4238625" cy="2257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6" name="図 2054"/>
          <xdr:cNvPicPr>
            <a:picLocks noChangeAspect="1" noChangeArrowheads="1"/>
          </xdr:cNvPicPr>
        </xdr:nvPicPr>
        <xdr:blipFill>
          <a:blip xmlns:r="http://schemas.openxmlformats.org/officeDocument/2006/relationships" r:embed="rId25" cstate="print">
            <a:extLst>
              <a:ext uri="{28A0092B-C50C-407E-A947-70E740481C1C}">
                <a14:useLocalDpi xmlns:a14="http://schemas.microsoft.com/office/drawing/2010/main" val="0"/>
              </a:ext>
            </a:extLst>
          </a:blip>
          <a:srcRect/>
          <a:stretch>
            <a:fillRect/>
          </a:stretch>
        </xdr:blipFill>
        <xdr:spPr bwMode="auto">
          <a:xfrm>
            <a:off x="7315199" y="14868526"/>
            <a:ext cx="639350" cy="505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図 2052"/>
          <xdr:cNvPicPr>
            <a:picLocks noChangeAspect="1" noChangeArrowheads="1"/>
          </xdr:cNvPicPr>
        </xdr:nvPicPr>
        <xdr:blipFill>
          <a:blip xmlns:r="http://schemas.openxmlformats.org/officeDocument/2006/relationships" r:embed="rId26" cstate="print">
            <a:extLst>
              <a:ext uri="{28A0092B-C50C-407E-A947-70E740481C1C}">
                <a14:useLocalDpi xmlns:a14="http://schemas.microsoft.com/office/drawing/2010/main" val="0"/>
              </a:ext>
            </a:extLst>
          </a:blip>
          <a:srcRect/>
          <a:stretch>
            <a:fillRect/>
          </a:stretch>
        </xdr:blipFill>
        <xdr:spPr bwMode="auto">
          <a:xfrm rot="1073010">
            <a:off x="7088062" y="14928284"/>
            <a:ext cx="472319" cy="4929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8" name="図 2061"/>
          <xdr:cNvPicPr>
            <a:picLocks noChangeAspect="1" noChangeArrowheads="1"/>
          </xdr:cNvPicPr>
        </xdr:nvPicPr>
        <xdr:blipFill>
          <a:blip xmlns:r="http://schemas.openxmlformats.org/officeDocument/2006/relationships" r:embed="rId27" cstate="print">
            <a:extLst>
              <a:ext uri="{28A0092B-C50C-407E-A947-70E740481C1C}">
                <a14:useLocalDpi xmlns:a14="http://schemas.microsoft.com/office/drawing/2010/main" val="0"/>
              </a:ext>
            </a:extLst>
          </a:blip>
          <a:srcRect/>
          <a:stretch>
            <a:fillRect/>
          </a:stretch>
        </xdr:blipFill>
        <xdr:spPr bwMode="auto">
          <a:xfrm>
            <a:off x="13658850" y="14782800"/>
            <a:ext cx="1635255" cy="6717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9" name="図 2065"/>
          <xdr:cNvPicPr>
            <a:picLocks noChangeAspect="1" noChangeArrowheads="1"/>
          </xdr:cNvPicPr>
        </xdr:nvPicPr>
        <xdr:blipFill>
          <a:blip xmlns:r="http://schemas.openxmlformats.org/officeDocument/2006/relationships" r:embed="rId28" cstate="print">
            <a:extLst>
              <a:ext uri="{28A0092B-C50C-407E-A947-70E740481C1C}">
                <a14:useLocalDpi xmlns:a14="http://schemas.microsoft.com/office/drawing/2010/main" val="0"/>
              </a:ext>
            </a:extLst>
          </a:blip>
          <a:srcRect/>
          <a:stretch>
            <a:fillRect/>
          </a:stretch>
        </xdr:blipFill>
        <xdr:spPr bwMode="auto">
          <a:xfrm>
            <a:off x="16583025" y="13868400"/>
            <a:ext cx="466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0" name="図 51"/>
          <xdr:cNvPicPr>
            <a:picLocks noChangeAspect="1" noChangeArrowheads="1"/>
          </xdr:cNvPicPr>
        </xdr:nvPicPr>
        <xdr:blipFill>
          <a:blip xmlns:r="http://schemas.openxmlformats.org/officeDocument/2006/relationships" r:embed="rId29" cstate="print">
            <a:extLst>
              <a:ext uri="{28A0092B-C50C-407E-A947-70E740481C1C}">
                <a14:useLocalDpi xmlns:a14="http://schemas.microsoft.com/office/drawing/2010/main" val="0"/>
              </a:ext>
            </a:extLst>
          </a:blip>
          <a:srcRect/>
          <a:stretch>
            <a:fillRect/>
          </a:stretch>
        </xdr:blipFill>
        <xdr:spPr bwMode="auto">
          <a:xfrm>
            <a:off x="20393025" y="12858750"/>
            <a:ext cx="485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1" name="図 52"/>
          <xdr:cNvPicPr>
            <a:picLocks noChangeAspect="1" noChangeArrowheads="1"/>
          </xdr:cNvPicPr>
        </xdr:nvPicPr>
        <xdr:blipFill>
          <a:blip xmlns:r="http://schemas.openxmlformats.org/officeDocument/2006/relationships" r:embed="rId30" cstate="print">
            <a:extLst>
              <a:ext uri="{28A0092B-C50C-407E-A947-70E740481C1C}">
                <a14:useLocalDpi xmlns:a14="http://schemas.microsoft.com/office/drawing/2010/main" val="0"/>
              </a:ext>
            </a:extLst>
          </a:blip>
          <a:srcRect/>
          <a:stretch>
            <a:fillRect/>
          </a:stretch>
        </xdr:blipFill>
        <xdr:spPr bwMode="auto">
          <a:xfrm>
            <a:off x="11868150" y="14811375"/>
            <a:ext cx="2000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2" name="図 53"/>
          <xdr:cNvPicPr>
            <a:picLocks noChangeAspect="1" noChangeArrowheads="1"/>
          </xdr:cNvPicPr>
        </xdr:nvPicPr>
        <xdr:blipFill>
          <a:blip xmlns:r="http://schemas.openxmlformats.org/officeDocument/2006/relationships" r:embed="rId31" cstate="print">
            <a:extLst>
              <a:ext uri="{28A0092B-C50C-407E-A947-70E740481C1C}">
                <a14:useLocalDpi xmlns:a14="http://schemas.microsoft.com/office/drawing/2010/main" val="0"/>
              </a:ext>
            </a:extLst>
          </a:blip>
          <a:srcRect/>
          <a:stretch>
            <a:fillRect/>
          </a:stretch>
        </xdr:blipFill>
        <xdr:spPr bwMode="auto">
          <a:xfrm>
            <a:off x="20554950" y="9525"/>
            <a:ext cx="3619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3" name="図 54"/>
          <xdr:cNvPicPr>
            <a:picLocks noChangeAspect="1" noChangeArrowheads="1"/>
          </xdr:cNvPicPr>
        </xdr:nvPicPr>
        <xdr:blipFill>
          <a:blip xmlns:r="http://schemas.openxmlformats.org/officeDocument/2006/relationships" r:embed="rId32" cstate="print">
            <a:extLst>
              <a:ext uri="{28A0092B-C50C-407E-A947-70E740481C1C}">
                <a14:useLocalDpi xmlns:a14="http://schemas.microsoft.com/office/drawing/2010/main" val="0"/>
              </a:ext>
            </a:extLst>
          </a:blip>
          <a:srcRect/>
          <a:stretch>
            <a:fillRect/>
          </a:stretch>
        </xdr:blipFill>
        <xdr:spPr bwMode="auto">
          <a:xfrm>
            <a:off x="18688050" y="142875"/>
            <a:ext cx="3143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4" name="図 55"/>
          <xdr:cNvPicPr>
            <a:picLocks noChangeAspect="1" noChangeArrowheads="1"/>
          </xdr:cNvPicPr>
        </xdr:nvPicPr>
        <xdr:blipFill>
          <a:blip xmlns:r="http://schemas.openxmlformats.org/officeDocument/2006/relationships" r:embed="rId33" cstate="print">
            <a:extLst>
              <a:ext uri="{28A0092B-C50C-407E-A947-70E740481C1C}">
                <a14:useLocalDpi xmlns:a14="http://schemas.microsoft.com/office/drawing/2010/main" val="0"/>
              </a:ext>
            </a:extLst>
          </a:blip>
          <a:srcRect/>
          <a:stretch>
            <a:fillRect/>
          </a:stretch>
        </xdr:blipFill>
        <xdr:spPr bwMode="auto">
          <a:xfrm>
            <a:off x="16611600" y="0"/>
            <a:ext cx="3333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5" name="図 56"/>
          <xdr:cNvPicPr>
            <a:picLocks noChangeAspect="1" noChangeArrowheads="1"/>
          </xdr:cNvPicPr>
        </xdr:nvPicPr>
        <xdr:blipFill>
          <a:blip xmlns:r="http://schemas.openxmlformats.org/officeDocument/2006/relationships" r:embed="rId34" cstate="print">
            <a:extLst>
              <a:ext uri="{28A0092B-C50C-407E-A947-70E740481C1C}">
                <a14:useLocalDpi xmlns:a14="http://schemas.microsoft.com/office/drawing/2010/main" val="0"/>
              </a:ext>
            </a:extLst>
          </a:blip>
          <a:srcRect/>
          <a:stretch>
            <a:fillRect/>
          </a:stretch>
        </xdr:blipFill>
        <xdr:spPr bwMode="auto">
          <a:xfrm>
            <a:off x="14859000" y="152400"/>
            <a:ext cx="228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6" name="図 2067"/>
          <xdr:cNvPicPr>
            <a:picLocks noChangeAspect="1" noChangeArrowheads="1"/>
          </xdr:cNvPicPr>
        </xdr:nvPicPr>
        <xdr:blipFill>
          <a:blip xmlns:r="http://schemas.openxmlformats.org/officeDocument/2006/relationships" r:embed="rId35" cstate="print">
            <a:extLst>
              <a:ext uri="{28A0092B-C50C-407E-A947-70E740481C1C}">
                <a14:useLocalDpi xmlns:a14="http://schemas.microsoft.com/office/drawing/2010/main" val="0"/>
              </a:ext>
            </a:extLst>
          </a:blip>
          <a:srcRect/>
          <a:stretch>
            <a:fillRect/>
          </a:stretch>
        </xdr:blipFill>
        <xdr:spPr bwMode="auto">
          <a:xfrm>
            <a:off x="12372975" y="14716125"/>
            <a:ext cx="116205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7" name="図 59"/>
          <xdr:cNvPicPr>
            <a:picLocks noChangeAspect="1" noChangeArrowheads="1"/>
          </xdr:cNvPicPr>
        </xdr:nvPicPr>
        <xdr:blipFill>
          <a:blip xmlns:r="http://schemas.openxmlformats.org/officeDocument/2006/relationships" r:embed="rId36" cstate="print">
            <a:extLst>
              <a:ext uri="{28A0092B-C50C-407E-A947-70E740481C1C}">
                <a14:useLocalDpi xmlns:a14="http://schemas.microsoft.com/office/drawing/2010/main" val="0"/>
              </a:ext>
            </a:extLst>
          </a:blip>
          <a:srcRect/>
          <a:stretch>
            <a:fillRect/>
          </a:stretch>
        </xdr:blipFill>
        <xdr:spPr bwMode="auto">
          <a:xfrm>
            <a:off x="15544800" y="15087600"/>
            <a:ext cx="32385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8" name="図 60"/>
          <xdr:cNvPicPr>
            <a:picLocks noChangeAspect="1" noChangeArrowheads="1"/>
          </xdr:cNvPicPr>
        </xdr:nvPicPr>
        <xdr:blipFill>
          <a:blip xmlns:r="http://schemas.openxmlformats.org/officeDocument/2006/relationships" r:embed="rId37" cstate="print">
            <a:extLst>
              <a:ext uri="{28A0092B-C50C-407E-A947-70E740481C1C}">
                <a14:useLocalDpi xmlns:a14="http://schemas.microsoft.com/office/drawing/2010/main" val="0"/>
              </a:ext>
            </a:extLst>
          </a:blip>
          <a:srcRect/>
          <a:stretch>
            <a:fillRect/>
          </a:stretch>
        </xdr:blipFill>
        <xdr:spPr bwMode="auto">
          <a:xfrm>
            <a:off x="11229975" y="15049500"/>
            <a:ext cx="3524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9" name="図 61"/>
          <xdr:cNvPicPr>
            <a:picLocks noChangeAspect="1" noChangeArrowheads="1"/>
          </xdr:cNvPicPr>
        </xdr:nvPicPr>
        <xdr:blipFill>
          <a:blip xmlns:r="http://schemas.openxmlformats.org/officeDocument/2006/relationships" r:embed="rId38" cstate="print">
            <a:extLst>
              <a:ext uri="{28A0092B-C50C-407E-A947-70E740481C1C}">
                <a14:useLocalDpi xmlns:a14="http://schemas.microsoft.com/office/drawing/2010/main" val="0"/>
              </a:ext>
            </a:extLst>
          </a:blip>
          <a:srcRect/>
          <a:stretch>
            <a:fillRect/>
          </a:stretch>
        </xdr:blipFill>
        <xdr:spPr bwMode="auto">
          <a:xfrm>
            <a:off x="20412075" y="14906625"/>
            <a:ext cx="3143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0" name="図 20"/>
          <xdr:cNvPicPr>
            <a:picLocks noChangeAspect="1" noChangeArrowheads="1"/>
          </xdr:cNvPicPr>
        </xdr:nvPicPr>
        <xdr:blipFill>
          <a:blip xmlns:r="http://schemas.openxmlformats.org/officeDocument/2006/relationships" r:embed="rId39" cstate="print">
            <a:extLst>
              <a:ext uri="{28A0092B-C50C-407E-A947-70E740481C1C}">
                <a14:useLocalDpi xmlns:a14="http://schemas.microsoft.com/office/drawing/2010/main" val="0"/>
              </a:ext>
            </a:extLst>
          </a:blip>
          <a:srcRect/>
          <a:stretch>
            <a:fillRect/>
          </a:stretch>
        </xdr:blipFill>
        <xdr:spPr bwMode="auto">
          <a:xfrm>
            <a:off x="2286000" y="12868275"/>
            <a:ext cx="3238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1" name="図 24"/>
          <xdr:cNvPicPr>
            <a:picLocks noChangeAspect="1" noChangeArrowheads="1"/>
          </xdr:cNvPicPr>
        </xdr:nvPicPr>
        <xdr:blipFill>
          <a:blip xmlns:r="http://schemas.openxmlformats.org/officeDocument/2006/relationships" r:embed="rId40" cstate="print">
            <a:extLst>
              <a:ext uri="{28A0092B-C50C-407E-A947-70E740481C1C}">
                <a14:useLocalDpi xmlns:a14="http://schemas.microsoft.com/office/drawing/2010/main" val="0"/>
              </a:ext>
            </a:extLst>
          </a:blip>
          <a:srcRect l="-1724"/>
          <a:stretch>
            <a:fillRect/>
          </a:stretch>
        </xdr:blipFill>
        <xdr:spPr bwMode="auto">
          <a:xfrm>
            <a:off x="2181225" y="12687300"/>
            <a:ext cx="2667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11</xdr:col>
      <xdr:colOff>0</xdr:colOff>
      <xdr:row>11</xdr:row>
      <xdr:rowOff>0</xdr:rowOff>
    </xdr:from>
    <xdr:to>
      <xdr:col>12</xdr:col>
      <xdr:colOff>0</xdr:colOff>
      <xdr:row>15</xdr:row>
      <xdr:rowOff>149678</xdr:rowOff>
    </xdr:to>
    <xdr:cxnSp macro="">
      <xdr:nvCxnSpPr>
        <xdr:cNvPr id="50" name="直線コネクタ 49"/>
        <xdr:cNvCxnSpPr/>
      </xdr:nvCxnSpPr>
      <xdr:spPr>
        <a:xfrm>
          <a:off x="9315450" y="2047875"/>
          <a:ext cx="1190625" cy="79737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16</xdr:row>
      <xdr:rowOff>0</xdr:rowOff>
    </xdr:from>
    <xdr:to>
      <xdr:col>12</xdr:col>
      <xdr:colOff>0</xdr:colOff>
      <xdr:row>20</xdr:row>
      <xdr:rowOff>149678</xdr:rowOff>
    </xdr:to>
    <xdr:cxnSp macro="">
      <xdr:nvCxnSpPr>
        <xdr:cNvPr id="51" name="直線コネクタ 50"/>
        <xdr:cNvCxnSpPr/>
      </xdr:nvCxnSpPr>
      <xdr:spPr>
        <a:xfrm>
          <a:off x="9315450" y="2857500"/>
          <a:ext cx="1190625" cy="79737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46</xdr:row>
      <xdr:rowOff>0</xdr:rowOff>
    </xdr:from>
    <xdr:to>
      <xdr:col>12</xdr:col>
      <xdr:colOff>0</xdr:colOff>
      <xdr:row>50</xdr:row>
      <xdr:rowOff>149678</xdr:rowOff>
    </xdr:to>
    <xdr:cxnSp macro="">
      <xdr:nvCxnSpPr>
        <xdr:cNvPr id="52" name="直線コネクタ 51"/>
        <xdr:cNvCxnSpPr/>
      </xdr:nvCxnSpPr>
      <xdr:spPr>
        <a:xfrm>
          <a:off x="9315450" y="7715250"/>
          <a:ext cx="1190625" cy="79737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51</xdr:row>
      <xdr:rowOff>0</xdr:rowOff>
    </xdr:from>
    <xdr:to>
      <xdr:col>12</xdr:col>
      <xdr:colOff>0</xdr:colOff>
      <xdr:row>55</xdr:row>
      <xdr:rowOff>149678</xdr:rowOff>
    </xdr:to>
    <xdr:cxnSp macro="">
      <xdr:nvCxnSpPr>
        <xdr:cNvPr id="53" name="直線コネクタ 52"/>
        <xdr:cNvCxnSpPr/>
      </xdr:nvCxnSpPr>
      <xdr:spPr>
        <a:xfrm>
          <a:off x="9315450" y="8524875"/>
          <a:ext cx="1190625" cy="79737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6</xdr:row>
      <xdr:rowOff>0</xdr:rowOff>
    </xdr:from>
    <xdr:to>
      <xdr:col>25</xdr:col>
      <xdr:colOff>0</xdr:colOff>
      <xdr:row>10</xdr:row>
      <xdr:rowOff>149678</xdr:rowOff>
    </xdr:to>
    <xdr:cxnSp macro="">
      <xdr:nvCxnSpPr>
        <xdr:cNvPr id="54" name="直線コネクタ 53"/>
        <xdr:cNvCxnSpPr/>
      </xdr:nvCxnSpPr>
      <xdr:spPr>
        <a:xfrm>
          <a:off x="19878675" y="1238250"/>
          <a:ext cx="1190625" cy="79737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11</xdr:row>
      <xdr:rowOff>0</xdr:rowOff>
    </xdr:from>
    <xdr:to>
      <xdr:col>25</xdr:col>
      <xdr:colOff>0</xdr:colOff>
      <xdr:row>15</xdr:row>
      <xdr:rowOff>149678</xdr:rowOff>
    </xdr:to>
    <xdr:cxnSp macro="">
      <xdr:nvCxnSpPr>
        <xdr:cNvPr id="55" name="直線コネクタ 54"/>
        <xdr:cNvCxnSpPr/>
      </xdr:nvCxnSpPr>
      <xdr:spPr>
        <a:xfrm>
          <a:off x="19878675" y="2047875"/>
          <a:ext cx="1190625" cy="79737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41</xdr:row>
      <xdr:rowOff>0</xdr:rowOff>
    </xdr:from>
    <xdr:to>
      <xdr:col>25</xdr:col>
      <xdr:colOff>0</xdr:colOff>
      <xdr:row>45</xdr:row>
      <xdr:rowOff>149678</xdr:rowOff>
    </xdr:to>
    <xdr:cxnSp macro="">
      <xdr:nvCxnSpPr>
        <xdr:cNvPr id="56" name="直線コネクタ 55"/>
        <xdr:cNvCxnSpPr/>
      </xdr:nvCxnSpPr>
      <xdr:spPr>
        <a:xfrm>
          <a:off x="19878675" y="6905625"/>
          <a:ext cx="1190625" cy="79737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46</xdr:row>
      <xdr:rowOff>0</xdr:rowOff>
    </xdr:from>
    <xdr:to>
      <xdr:col>25</xdr:col>
      <xdr:colOff>0</xdr:colOff>
      <xdr:row>50</xdr:row>
      <xdr:rowOff>149678</xdr:rowOff>
    </xdr:to>
    <xdr:cxnSp macro="">
      <xdr:nvCxnSpPr>
        <xdr:cNvPr id="57" name="直線コネクタ 56"/>
        <xdr:cNvCxnSpPr/>
      </xdr:nvCxnSpPr>
      <xdr:spPr>
        <a:xfrm>
          <a:off x="19878675" y="7715250"/>
          <a:ext cx="1190625" cy="79737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56</xdr:row>
      <xdr:rowOff>0</xdr:rowOff>
    </xdr:from>
    <xdr:to>
      <xdr:col>12</xdr:col>
      <xdr:colOff>0</xdr:colOff>
      <xdr:row>60</xdr:row>
      <xdr:rowOff>149678</xdr:rowOff>
    </xdr:to>
    <xdr:cxnSp macro="">
      <xdr:nvCxnSpPr>
        <xdr:cNvPr id="58" name="直線コネクタ 57"/>
        <xdr:cNvCxnSpPr/>
      </xdr:nvCxnSpPr>
      <xdr:spPr>
        <a:xfrm>
          <a:off x="9315450" y="9334500"/>
          <a:ext cx="1190625" cy="79737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63500</xdr:colOff>
      <xdr:row>32</xdr:row>
      <xdr:rowOff>79375</xdr:rowOff>
    </xdr:from>
    <xdr:to>
      <xdr:col>19</xdr:col>
      <xdr:colOff>43090</xdr:colOff>
      <xdr:row>51</xdr:row>
      <xdr:rowOff>55403</xdr:rowOff>
    </xdr:to>
    <xdr:pic>
      <xdr:nvPicPr>
        <xdr:cNvPr id="2" name="図 1"/>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8588375" y="8350250"/>
          <a:ext cx="6520090" cy="450040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74841</xdr:colOff>
      <xdr:row>18</xdr:row>
      <xdr:rowOff>111579</xdr:rowOff>
    </xdr:from>
    <xdr:to>
      <xdr:col>2</xdr:col>
      <xdr:colOff>1523998</xdr:colOff>
      <xdr:row>24</xdr:row>
      <xdr:rowOff>168729</xdr:rowOff>
    </xdr:to>
    <xdr:grpSp>
      <xdr:nvGrpSpPr>
        <xdr:cNvPr id="2" name="グループ化 3"/>
        <xdr:cNvGrpSpPr>
          <a:grpSpLocks/>
        </xdr:cNvGrpSpPr>
      </xdr:nvGrpSpPr>
      <xdr:grpSpPr bwMode="auto">
        <a:xfrm>
          <a:off x="392341" y="5048704"/>
          <a:ext cx="2909657" cy="1485900"/>
          <a:chOff x="294176" y="4695825"/>
          <a:chExt cx="2914078" cy="1485900"/>
        </a:xfrm>
      </xdr:grpSpPr>
      <xdr:grpSp>
        <xdr:nvGrpSpPr>
          <xdr:cNvPr id="3" name="グループ化 14"/>
          <xdr:cNvGrpSpPr>
            <a:grpSpLocks/>
          </xdr:cNvGrpSpPr>
        </xdr:nvGrpSpPr>
        <xdr:grpSpPr bwMode="auto">
          <a:xfrm>
            <a:off x="742950" y="4695825"/>
            <a:ext cx="1104900" cy="438150"/>
            <a:chOff x="523875" y="4543425"/>
            <a:chExt cx="1104900" cy="438150"/>
          </a:xfrm>
        </xdr:grpSpPr>
        <xdr:grpSp>
          <xdr:nvGrpSpPr>
            <xdr:cNvPr id="7" name="グループ化 12"/>
            <xdr:cNvGrpSpPr>
              <a:grpSpLocks/>
            </xdr:cNvGrpSpPr>
          </xdr:nvGrpSpPr>
          <xdr:grpSpPr bwMode="auto">
            <a:xfrm>
              <a:off x="523875" y="4543425"/>
              <a:ext cx="1104900" cy="438150"/>
              <a:chOff x="514350" y="5162550"/>
              <a:chExt cx="1104900" cy="438150"/>
            </a:xfrm>
          </xdr:grpSpPr>
          <xdr:sp macro="" textlink="">
            <xdr:nvSpPr>
              <xdr:cNvPr id="9" name="角丸四角形 8"/>
              <xdr:cNvSpPr/>
            </xdr:nvSpPr>
            <xdr:spPr>
              <a:xfrm rot="5400000">
                <a:off x="847725" y="4829175"/>
                <a:ext cx="438150" cy="1104900"/>
              </a:xfrm>
              <a:prstGeom prst="round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xnSp macro="">
            <xdr:nvCxnSpPr>
              <xdr:cNvPr id="10" name="直線コネクタ 9"/>
              <xdr:cNvCxnSpPr/>
            </xdr:nvCxnSpPr>
            <xdr:spPr>
              <a:xfrm flipH="1">
                <a:off x="695325" y="5181600"/>
                <a:ext cx="723900" cy="390525"/>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sp macro="" textlink="">
          <xdr:nvSpPr>
            <xdr:cNvPr id="8" name="テキスト ボックス 7"/>
            <xdr:cNvSpPr txBox="1"/>
          </xdr:nvSpPr>
          <xdr:spPr>
            <a:xfrm>
              <a:off x="609600" y="4552950"/>
              <a:ext cx="3429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endParaRPr lang="ja-JP" altLang="ja-JP">
                <a:effectLst/>
              </a:endParaRPr>
            </a:p>
            <a:p>
              <a:endParaRPr kumimoji="1" lang="ja-JP" altLang="en-US" sz="1100"/>
            </a:p>
          </xdr:txBody>
        </xdr:sp>
      </xdr:grpSp>
      <xdr:grpSp>
        <xdr:nvGrpSpPr>
          <xdr:cNvPr id="4" name="グループ化 18"/>
          <xdr:cNvGrpSpPr>
            <a:grpSpLocks/>
          </xdr:cNvGrpSpPr>
        </xdr:nvGrpSpPr>
        <xdr:grpSpPr bwMode="auto">
          <a:xfrm>
            <a:off x="294176" y="5476877"/>
            <a:ext cx="2914078" cy="704848"/>
            <a:chOff x="214974" y="5309283"/>
            <a:chExt cx="2916525" cy="701859"/>
          </a:xfrm>
        </xdr:grpSpPr>
        <xdr:sp macro="" textlink="">
          <xdr:nvSpPr>
            <xdr:cNvPr id="5" name="四角形吹き出し 4"/>
            <xdr:cNvSpPr/>
          </xdr:nvSpPr>
          <xdr:spPr>
            <a:xfrm rot="5400000">
              <a:off x="1331791" y="4192466"/>
              <a:ext cx="682892" cy="2916525"/>
            </a:xfrm>
            <a:prstGeom prst="wedgeRectCallout">
              <a:avLst>
                <a:gd name="adj1" fmla="val -88468"/>
                <a:gd name="adj2" fmla="val 27945"/>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pic>
          <xdr:nvPicPr>
            <xdr:cNvPr id="6" name="図 1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2352" y="5328331"/>
              <a:ext cx="2627604" cy="6828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clientData/>
  </xdr:twoCellAnchor>
  <xdr:twoCellAnchor editAs="oneCell">
    <xdr:from>
      <xdr:col>13</xdr:col>
      <xdr:colOff>238125</xdr:colOff>
      <xdr:row>37</xdr:row>
      <xdr:rowOff>0</xdr:rowOff>
    </xdr:from>
    <xdr:to>
      <xdr:col>22</xdr:col>
      <xdr:colOff>179160</xdr:colOff>
      <xdr:row>55</xdr:row>
      <xdr:rowOff>49292</xdr:rowOff>
    </xdr:to>
    <xdr:pic>
      <xdr:nvPicPr>
        <xdr:cNvPr id="11" name="図 10"/>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11017250" y="9461500"/>
          <a:ext cx="6275160" cy="433554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6376;&#29486;&#31435;&#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キッズ月間(昼・おやつ)"/>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4"/>
  <sheetViews>
    <sheetView tabSelected="1" zoomScale="50" zoomScaleNormal="50" zoomScaleSheetLayoutView="85" workbookViewId="0"/>
  </sheetViews>
  <sheetFormatPr defaultRowHeight="13.5" x14ac:dyDescent="0.15"/>
  <cols>
    <col min="1" max="1" width="4.5" style="113" bestFit="1" customWidth="1"/>
    <col min="2" max="2" width="3.375" style="114" bestFit="1" customWidth="1"/>
    <col min="3" max="3" width="26.625" style="114" customWidth="1"/>
    <col min="4" max="5" width="15.625" style="114" customWidth="1"/>
    <col min="6" max="6" width="16.875" style="114" customWidth="1"/>
    <col min="7" max="7" width="10.625" style="114" customWidth="1"/>
    <col min="8" max="8" width="7.125" style="115" bestFit="1" customWidth="1"/>
    <col min="9" max="9" width="6.625" style="114" customWidth="1"/>
    <col min="10" max="10" width="8.625" style="115" bestFit="1" customWidth="1"/>
    <col min="11" max="11" width="6.625" style="114" customWidth="1"/>
    <col min="12" max="12" width="15.625" style="114" customWidth="1"/>
    <col min="13" max="13" width="2.25" style="114" customWidth="1"/>
    <col min="14" max="14" width="4.5" style="199" bestFit="1" customWidth="1"/>
    <col min="15" max="15" width="3.375" style="114" bestFit="1" customWidth="1"/>
    <col min="16" max="16" width="26.625" style="114" customWidth="1"/>
    <col min="17" max="18" width="15.625" style="114" customWidth="1"/>
    <col min="19" max="19" width="16.875" style="114" customWidth="1"/>
    <col min="20" max="20" width="10.625" style="114" customWidth="1"/>
    <col min="21" max="21" width="7.125" style="115" customWidth="1"/>
    <col min="22" max="22" width="6.625" style="114" customWidth="1"/>
    <col min="23" max="23" width="7.125" style="115" bestFit="1" customWidth="1"/>
    <col min="24" max="24" width="6.625" style="114" customWidth="1"/>
    <col min="25" max="25" width="15.625" style="114" customWidth="1"/>
    <col min="26" max="16384" width="9" style="114"/>
  </cols>
  <sheetData>
    <row r="1" spans="1:25" ht="33.75" customHeight="1" x14ac:dyDescent="0.15">
      <c r="N1" s="113"/>
    </row>
    <row r="2" spans="1:25" s="113" customFormat="1" ht="12.75" customHeight="1" x14ac:dyDescent="0.15">
      <c r="A2" s="116" t="s">
        <v>0</v>
      </c>
      <c r="B2" s="117" t="s">
        <v>219</v>
      </c>
      <c r="C2" s="118"/>
      <c r="D2" s="119" t="s">
        <v>220</v>
      </c>
      <c r="E2" s="119"/>
      <c r="F2" s="119"/>
      <c r="G2" s="120"/>
      <c r="H2" s="121" t="s">
        <v>221</v>
      </c>
      <c r="I2" s="122" t="s">
        <v>222</v>
      </c>
      <c r="J2" s="121" t="s">
        <v>223</v>
      </c>
      <c r="K2" s="122" t="s">
        <v>222</v>
      </c>
      <c r="L2" s="123"/>
      <c r="M2" s="124"/>
      <c r="N2" s="116" t="s">
        <v>0</v>
      </c>
      <c r="O2" s="117" t="s">
        <v>219</v>
      </c>
      <c r="P2" s="118"/>
      <c r="Q2" s="119" t="s">
        <v>220</v>
      </c>
      <c r="R2" s="119"/>
      <c r="S2" s="119"/>
      <c r="T2" s="120"/>
      <c r="U2" s="121" t="s">
        <v>221</v>
      </c>
      <c r="V2" s="122" t="s">
        <v>222</v>
      </c>
      <c r="W2" s="121" t="s">
        <v>223</v>
      </c>
      <c r="X2" s="122" t="s">
        <v>222</v>
      </c>
      <c r="Y2" s="123"/>
    </row>
    <row r="3" spans="1:25" s="113" customFormat="1" ht="12.75" customHeight="1" x14ac:dyDescent="0.15">
      <c r="A3" s="116"/>
      <c r="B3" s="117"/>
      <c r="C3" s="118"/>
      <c r="D3" s="125" t="s">
        <v>224</v>
      </c>
      <c r="E3" s="126" t="s">
        <v>225</v>
      </c>
      <c r="F3" s="127" t="s">
        <v>226</v>
      </c>
      <c r="G3" s="128" t="s">
        <v>227</v>
      </c>
      <c r="H3" s="121"/>
      <c r="I3" s="122" t="s">
        <v>228</v>
      </c>
      <c r="J3" s="121"/>
      <c r="K3" s="122" t="s">
        <v>228</v>
      </c>
      <c r="L3" s="129" t="s">
        <v>229</v>
      </c>
      <c r="M3" s="124"/>
      <c r="N3" s="116"/>
      <c r="O3" s="117"/>
      <c r="P3" s="118"/>
      <c r="Q3" s="125" t="s">
        <v>224</v>
      </c>
      <c r="R3" s="126" t="s">
        <v>225</v>
      </c>
      <c r="S3" s="127" t="s">
        <v>226</v>
      </c>
      <c r="T3" s="128" t="s">
        <v>227</v>
      </c>
      <c r="U3" s="121"/>
      <c r="V3" s="122" t="s">
        <v>228</v>
      </c>
      <c r="W3" s="121"/>
      <c r="X3" s="122" t="s">
        <v>228</v>
      </c>
      <c r="Y3" s="129" t="s">
        <v>229</v>
      </c>
    </row>
    <row r="4" spans="1:25" s="113" customFormat="1" ht="12.75" customHeight="1" x14ac:dyDescent="0.15">
      <c r="A4" s="116"/>
      <c r="B4" s="117"/>
      <c r="C4" s="118"/>
      <c r="D4" s="125"/>
      <c r="E4" s="126"/>
      <c r="F4" s="127"/>
      <c r="G4" s="128"/>
      <c r="H4" s="121"/>
      <c r="I4" s="122" t="s">
        <v>230</v>
      </c>
      <c r="J4" s="121"/>
      <c r="K4" s="122" t="s">
        <v>230</v>
      </c>
      <c r="L4" s="129"/>
      <c r="M4" s="124"/>
      <c r="N4" s="116"/>
      <c r="O4" s="117"/>
      <c r="P4" s="118"/>
      <c r="Q4" s="125"/>
      <c r="R4" s="126"/>
      <c r="S4" s="127"/>
      <c r="T4" s="128"/>
      <c r="U4" s="121"/>
      <c r="V4" s="122" t="s">
        <v>230</v>
      </c>
      <c r="W4" s="121"/>
      <c r="X4" s="122" t="s">
        <v>230</v>
      </c>
      <c r="Y4" s="129"/>
    </row>
    <row r="5" spans="1:25" s="113" customFormat="1" ht="12.75" customHeight="1" x14ac:dyDescent="0.15">
      <c r="A5" s="116"/>
      <c r="B5" s="117"/>
      <c r="C5" s="118"/>
      <c r="D5" s="125"/>
      <c r="E5" s="126"/>
      <c r="F5" s="127"/>
      <c r="G5" s="128"/>
      <c r="H5" s="121"/>
      <c r="I5" s="122" t="s">
        <v>231</v>
      </c>
      <c r="J5" s="121"/>
      <c r="K5" s="122" t="s">
        <v>231</v>
      </c>
      <c r="L5" s="129"/>
      <c r="M5" s="124"/>
      <c r="N5" s="116"/>
      <c r="O5" s="117"/>
      <c r="P5" s="118"/>
      <c r="Q5" s="125"/>
      <c r="R5" s="126"/>
      <c r="S5" s="127"/>
      <c r="T5" s="128"/>
      <c r="U5" s="121"/>
      <c r="V5" s="122" t="s">
        <v>231</v>
      </c>
      <c r="W5" s="121"/>
      <c r="X5" s="122" t="s">
        <v>231</v>
      </c>
      <c r="Y5" s="129"/>
    </row>
    <row r="6" spans="1:25" s="113" customFormat="1" ht="12.75" customHeight="1" x14ac:dyDescent="0.15">
      <c r="A6" s="116"/>
      <c r="B6" s="117"/>
      <c r="C6" s="118"/>
      <c r="D6" s="125"/>
      <c r="E6" s="126"/>
      <c r="F6" s="127"/>
      <c r="G6" s="128"/>
      <c r="H6" s="121"/>
      <c r="I6" s="122" t="s">
        <v>232</v>
      </c>
      <c r="J6" s="121"/>
      <c r="K6" s="122" t="s">
        <v>232</v>
      </c>
      <c r="L6" s="129"/>
      <c r="M6" s="124"/>
      <c r="N6" s="116"/>
      <c r="O6" s="117"/>
      <c r="P6" s="118"/>
      <c r="Q6" s="125"/>
      <c r="R6" s="126"/>
      <c r="S6" s="127"/>
      <c r="T6" s="128"/>
      <c r="U6" s="121"/>
      <c r="V6" s="122" t="s">
        <v>232</v>
      </c>
      <c r="W6" s="121"/>
      <c r="X6" s="122" t="s">
        <v>232</v>
      </c>
      <c r="Y6" s="129"/>
    </row>
    <row r="7" spans="1:25" ht="12.75" customHeight="1" x14ac:dyDescent="0.15">
      <c r="A7" s="130" t="s">
        <v>233</v>
      </c>
      <c r="B7" s="131" t="s">
        <v>234</v>
      </c>
      <c r="C7" s="132" t="s">
        <v>235</v>
      </c>
      <c r="D7" s="133" t="s">
        <v>236</v>
      </c>
      <c r="E7" s="133" t="s">
        <v>237</v>
      </c>
      <c r="F7" s="133" t="s">
        <v>238</v>
      </c>
      <c r="G7" s="134" t="s">
        <v>239</v>
      </c>
      <c r="H7" s="135">
        <v>641</v>
      </c>
      <c r="I7" s="136" t="s">
        <v>240</v>
      </c>
      <c r="J7" s="135">
        <f>IF(H7="","",H7*0.75)</f>
        <v>480.75</v>
      </c>
      <c r="K7" s="136" t="s">
        <v>240</v>
      </c>
      <c r="L7" s="137" t="s">
        <v>60</v>
      </c>
      <c r="M7" s="138"/>
      <c r="N7" s="139">
        <v>16</v>
      </c>
      <c r="O7" s="139" t="s">
        <v>241</v>
      </c>
      <c r="P7" s="140" t="s">
        <v>242</v>
      </c>
      <c r="Q7" s="133" t="s">
        <v>243</v>
      </c>
      <c r="R7" s="133" t="s">
        <v>244</v>
      </c>
      <c r="S7" s="133" t="s">
        <v>245</v>
      </c>
      <c r="T7" s="134" t="s">
        <v>246</v>
      </c>
      <c r="U7" s="135">
        <v>597</v>
      </c>
      <c r="V7" s="136" t="s">
        <v>240</v>
      </c>
      <c r="W7" s="135">
        <f>IF(U7="","",U7*0.75)</f>
        <v>447.75</v>
      </c>
      <c r="X7" s="136" t="s">
        <v>240</v>
      </c>
      <c r="Y7" s="141"/>
    </row>
    <row r="8" spans="1:25" ht="12.75" customHeight="1" x14ac:dyDescent="0.15">
      <c r="A8" s="142"/>
      <c r="B8" s="131"/>
      <c r="C8" s="143" t="s">
        <v>247</v>
      </c>
      <c r="D8" s="133"/>
      <c r="E8" s="133"/>
      <c r="F8" s="133"/>
      <c r="G8" s="134"/>
      <c r="H8" s="144">
        <v>19.2</v>
      </c>
      <c r="I8" s="145" t="s">
        <v>248</v>
      </c>
      <c r="J8" s="144">
        <f>IF(H8="","",ROUND(H8*0.75,2))</f>
        <v>14.4</v>
      </c>
      <c r="K8" s="145" t="s">
        <v>248</v>
      </c>
      <c r="L8" s="146" t="s">
        <v>249</v>
      </c>
      <c r="M8" s="147"/>
      <c r="N8" s="139"/>
      <c r="O8" s="139"/>
      <c r="P8" s="148" t="s">
        <v>250</v>
      </c>
      <c r="Q8" s="133"/>
      <c r="R8" s="133"/>
      <c r="S8" s="133"/>
      <c r="T8" s="134"/>
      <c r="U8" s="144">
        <v>22.3</v>
      </c>
      <c r="V8" s="145" t="s">
        <v>248</v>
      </c>
      <c r="W8" s="144">
        <f>IF(U8="","",ROUND(U8*0.75,2))</f>
        <v>16.73</v>
      </c>
      <c r="X8" s="145" t="s">
        <v>248</v>
      </c>
      <c r="Y8" s="149"/>
    </row>
    <row r="9" spans="1:25" ht="12.75" customHeight="1" x14ac:dyDescent="0.15">
      <c r="A9" s="142"/>
      <c r="B9" s="131"/>
      <c r="C9" s="150" t="s">
        <v>52</v>
      </c>
      <c r="D9" s="133"/>
      <c r="E9" s="133"/>
      <c r="F9" s="133"/>
      <c r="G9" s="134"/>
      <c r="H9" s="144">
        <v>22.2</v>
      </c>
      <c r="I9" s="145" t="s">
        <v>248</v>
      </c>
      <c r="J9" s="144">
        <f>IF(H9="","",ROUND(H9*0.75,2))</f>
        <v>16.649999999999999</v>
      </c>
      <c r="K9" s="145" t="s">
        <v>248</v>
      </c>
      <c r="L9" s="146" t="s">
        <v>251</v>
      </c>
      <c r="M9" s="147"/>
      <c r="N9" s="139"/>
      <c r="O9" s="139"/>
      <c r="P9" s="148" t="s">
        <v>252</v>
      </c>
      <c r="Q9" s="133"/>
      <c r="R9" s="133"/>
      <c r="S9" s="133"/>
      <c r="T9" s="134"/>
      <c r="U9" s="144">
        <v>13</v>
      </c>
      <c r="V9" s="145" t="s">
        <v>248</v>
      </c>
      <c r="W9" s="144">
        <f>IF(U9="","",ROUND(U9*0.75,2))</f>
        <v>9.75</v>
      </c>
      <c r="X9" s="145" t="s">
        <v>248</v>
      </c>
      <c r="Y9" s="149"/>
    </row>
    <row r="10" spans="1:25" ht="12.75" customHeight="1" x14ac:dyDescent="0.15">
      <c r="A10" s="142"/>
      <c r="B10" s="131"/>
      <c r="C10" s="148"/>
      <c r="D10" s="133"/>
      <c r="E10" s="133"/>
      <c r="F10" s="133"/>
      <c r="G10" s="134"/>
      <c r="H10" s="144">
        <v>89.6</v>
      </c>
      <c r="I10" s="145" t="s">
        <v>248</v>
      </c>
      <c r="J10" s="144">
        <f>IF(H10="","",ROUND(H10*0.75,2))</f>
        <v>67.2</v>
      </c>
      <c r="K10" s="145" t="s">
        <v>248</v>
      </c>
      <c r="L10" s="146" t="s">
        <v>253</v>
      </c>
      <c r="M10" s="147"/>
      <c r="N10" s="139"/>
      <c r="O10" s="139"/>
      <c r="P10" s="148" t="s">
        <v>95</v>
      </c>
      <c r="Q10" s="133"/>
      <c r="R10" s="133"/>
      <c r="S10" s="133"/>
      <c r="T10" s="134"/>
      <c r="U10" s="144">
        <v>96.7</v>
      </c>
      <c r="V10" s="145" t="s">
        <v>248</v>
      </c>
      <c r="W10" s="144">
        <f>IF(U10="","",ROUND(U10*0.75,2))</f>
        <v>72.53</v>
      </c>
      <c r="X10" s="145" t="s">
        <v>248</v>
      </c>
      <c r="Y10" s="149"/>
    </row>
    <row r="11" spans="1:25" ht="12.75" customHeight="1" x14ac:dyDescent="0.15">
      <c r="A11" s="142"/>
      <c r="B11" s="131"/>
      <c r="C11" s="151"/>
      <c r="D11" s="133"/>
      <c r="E11" s="133"/>
      <c r="F11" s="133"/>
      <c r="G11" s="134"/>
      <c r="H11" s="152">
        <v>1.9</v>
      </c>
      <c r="I11" s="153" t="s">
        <v>248</v>
      </c>
      <c r="J11" s="152">
        <f>IF(H11="","",ROUND(H11*0.75,2))</f>
        <v>1.43</v>
      </c>
      <c r="K11" s="153" t="s">
        <v>248</v>
      </c>
      <c r="L11" s="154"/>
      <c r="M11" s="147"/>
      <c r="N11" s="139"/>
      <c r="O11" s="139"/>
      <c r="P11" s="151"/>
      <c r="Q11" s="133"/>
      <c r="R11" s="133"/>
      <c r="S11" s="133"/>
      <c r="T11" s="134"/>
      <c r="U11" s="152">
        <v>1.7</v>
      </c>
      <c r="V11" s="153" t="s">
        <v>248</v>
      </c>
      <c r="W11" s="152">
        <f>IF(U11="","",ROUND(U11*0.75,2))</f>
        <v>1.28</v>
      </c>
      <c r="X11" s="153" t="s">
        <v>248</v>
      </c>
      <c r="Y11" s="155"/>
    </row>
    <row r="12" spans="1:25" ht="12.75" customHeight="1" x14ac:dyDescent="0.15">
      <c r="A12" s="121">
        <v>2</v>
      </c>
      <c r="B12" s="156" t="s">
        <v>241</v>
      </c>
      <c r="C12" s="157" t="s">
        <v>242</v>
      </c>
      <c r="D12" s="133" t="s">
        <v>243</v>
      </c>
      <c r="E12" s="133" t="s">
        <v>244</v>
      </c>
      <c r="F12" s="133" t="s">
        <v>245</v>
      </c>
      <c r="G12" s="134" t="s">
        <v>246</v>
      </c>
      <c r="H12" s="158">
        <v>597</v>
      </c>
      <c r="I12" s="132" t="s">
        <v>254</v>
      </c>
      <c r="J12" s="135">
        <f>IF(H12="","",H12*0.75)</f>
        <v>447.75</v>
      </c>
      <c r="K12" s="132" t="s">
        <v>254</v>
      </c>
      <c r="L12" s="141"/>
      <c r="M12" s="159"/>
      <c r="N12" s="121">
        <v>17</v>
      </c>
      <c r="O12" s="156" t="s">
        <v>255</v>
      </c>
      <c r="P12" s="136" t="s">
        <v>256</v>
      </c>
      <c r="Q12" s="133" t="s">
        <v>257</v>
      </c>
      <c r="R12" s="133" t="s">
        <v>258</v>
      </c>
      <c r="S12" s="133" t="s">
        <v>259</v>
      </c>
      <c r="T12" s="134" t="s">
        <v>260</v>
      </c>
      <c r="U12" s="158">
        <v>623</v>
      </c>
      <c r="V12" s="132" t="s">
        <v>254</v>
      </c>
      <c r="W12" s="135">
        <f>IF(U12="","",U12*0.75)</f>
        <v>467.25</v>
      </c>
      <c r="X12" s="132" t="s">
        <v>254</v>
      </c>
      <c r="Y12" s="141"/>
    </row>
    <row r="13" spans="1:25" ht="12.75" customHeight="1" x14ac:dyDescent="0.15">
      <c r="A13" s="121"/>
      <c r="B13" s="156"/>
      <c r="C13" s="148" t="s">
        <v>250</v>
      </c>
      <c r="D13" s="160"/>
      <c r="E13" s="160"/>
      <c r="F13" s="133"/>
      <c r="G13" s="134"/>
      <c r="H13" s="144">
        <v>22.3</v>
      </c>
      <c r="I13" s="148" t="s">
        <v>248</v>
      </c>
      <c r="J13" s="144">
        <f t="shared" ref="J13:J76" si="0">IF(H13="","",ROUND(H13*0.75,2))</f>
        <v>16.73</v>
      </c>
      <c r="K13" s="148" t="s">
        <v>248</v>
      </c>
      <c r="L13" s="149"/>
      <c r="M13" s="159"/>
      <c r="N13" s="121"/>
      <c r="O13" s="156"/>
      <c r="P13" s="161" t="s">
        <v>261</v>
      </c>
      <c r="Q13" s="160"/>
      <c r="R13" s="160"/>
      <c r="S13" s="133"/>
      <c r="T13" s="134"/>
      <c r="U13" s="144">
        <v>22.6</v>
      </c>
      <c r="V13" s="148" t="s">
        <v>248</v>
      </c>
      <c r="W13" s="144">
        <f t="shared" ref="W13:W71" si="1">IF(U13="","",ROUND(U13*0.75,2))</f>
        <v>16.95</v>
      </c>
      <c r="X13" s="148" t="s">
        <v>248</v>
      </c>
      <c r="Y13" s="149"/>
    </row>
    <row r="14" spans="1:25" ht="12.75" customHeight="1" x14ac:dyDescent="0.15">
      <c r="A14" s="121"/>
      <c r="B14" s="156"/>
      <c r="C14" s="148" t="s">
        <v>252</v>
      </c>
      <c r="D14" s="160"/>
      <c r="E14" s="160"/>
      <c r="F14" s="133"/>
      <c r="G14" s="134"/>
      <c r="H14" s="144">
        <v>13</v>
      </c>
      <c r="I14" s="148" t="s">
        <v>248</v>
      </c>
      <c r="J14" s="144">
        <f t="shared" si="0"/>
        <v>9.75</v>
      </c>
      <c r="K14" s="148" t="s">
        <v>248</v>
      </c>
      <c r="L14" s="149"/>
      <c r="M14" s="159"/>
      <c r="N14" s="121"/>
      <c r="O14" s="156"/>
      <c r="P14" s="148" t="s">
        <v>262</v>
      </c>
      <c r="Q14" s="160"/>
      <c r="R14" s="160"/>
      <c r="S14" s="133"/>
      <c r="T14" s="134"/>
      <c r="U14" s="144">
        <v>20.399999999999999</v>
      </c>
      <c r="V14" s="148" t="s">
        <v>248</v>
      </c>
      <c r="W14" s="144">
        <f t="shared" si="1"/>
        <v>15.3</v>
      </c>
      <c r="X14" s="148" t="s">
        <v>248</v>
      </c>
      <c r="Y14" s="149"/>
    </row>
    <row r="15" spans="1:25" ht="12.75" customHeight="1" x14ac:dyDescent="0.15">
      <c r="A15" s="121"/>
      <c r="B15" s="156"/>
      <c r="C15" s="148" t="s">
        <v>95</v>
      </c>
      <c r="D15" s="160"/>
      <c r="E15" s="160"/>
      <c r="F15" s="133"/>
      <c r="G15" s="134"/>
      <c r="H15" s="144">
        <v>96.7</v>
      </c>
      <c r="I15" s="148" t="s">
        <v>248</v>
      </c>
      <c r="J15" s="144">
        <f t="shared" si="0"/>
        <v>72.53</v>
      </c>
      <c r="K15" s="148" t="s">
        <v>248</v>
      </c>
      <c r="L15" s="149"/>
      <c r="M15" s="159"/>
      <c r="N15" s="121"/>
      <c r="O15" s="156"/>
      <c r="P15" s="148"/>
      <c r="Q15" s="160"/>
      <c r="R15" s="160"/>
      <c r="S15" s="133"/>
      <c r="T15" s="134"/>
      <c r="U15" s="144">
        <v>83.9</v>
      </c>
      <c r="V15" s="148" t="s">
        <v>248</v>
      </c>
      <c r="W15" s="144">
        <f t="shared" si="1"/>
        <v>62.93</v>
      </c>
      <c r="X15" s="148" t="s">
        <v>248</v>
      </c>
      <c r="Y15" s="149"/>
    </row>
    <row r="16" spans="1:25" ht="12.75" customHeight="1" x14ac:dyDescent="0.15">
      <c r="A16" s="121"/>
      <c r="B16" s="156"/>
      <c r="C16" s="151"/>
      <c r="D16" s="160"/>
      <c r="E16" s="160"/>
      <c r="F16" s="133"/>
      <c r="G16" s="134"/>
      <c r="H16" s="152">
        <v>1.7</v>
      </c>
      <c r="I16" s="151" t="s">
        <v>263</v>
      </c>
      <c r="J16" s="152">
        <f t="shared" si="0"/>
        <v>1.28</v>
      </c>
      <c r="K16" s="151" t="s">
        <v>263</v>
      </c>
      <c r="L16" s="155"/>
      <c r="M16" s="159"/>
      <c r="N16" s="121"/>
      <c r="O16" s="156"/>
      <c r="P16" s="151"/>
      <c r="Q16" s="160"/>
      <c r="R16" s="160"/>
      <c r="S16" s="133"/>
      <c r="T16" s="134"/>
      <c r="U16" s="152">
        <v>1.5</v>
      </c>
      <c r="V16" s="151" t="s">
        <v>263</v>
      </c>
      <c r="W16" s="152">
        <f t="shared" si="1"/>
        <v>1.1299999999999999</v>
      </c>
      <c r="X16" s="151" t="s">
        <v>263</v>
      </c>
      <c r="Y16" s="155"/>
    </row>
    <row r="17" spans="1:25" ht="12.75" customHeight="1" x14ac:dyDescent="0.15">
      <c r="A17" s="121">
        <v>3</v>
      </c>
      <c r="B17" s="156" t="s">
        <v>255</v>
      </c>
      <c r="C17" s="132" t="s">
        <v>256</v>
      </c>
      <c r="D17" s="133" t="s">
        <v>257</v>
      </c>
      <c r="E17" s="133" t="s">
        <v>258</v>
      </c>
      <c r="F17" s="133" t="s">
        <v>259</v>
      </c>
      <c r="G17" s="134" t="s">
        <v>260</v>
      </c>
      <c r="H17" s="158">
        <v>623</v>
      </c>
      <c r="I17" s="136" t="s">
        <v>240</v>
      </c>
      <c r="J17" s="135">
        <f>IF(H17="","",H17*0.75)</f>
        <v>467.25</v>
      </c>
      <c r="K17" s="136" t="s">
        <v>240</v>
      </c>
      <c r="L17" s="141"/>
      <c r="M17" s="138"/>
      <c r="N17" s="121">
        <v>18</v>
      </c>
      <c r="O17" s="156" t="s">
        <v>264</v>
      </c>
      <c r="P17" s="140" t="s">
        <v>116</v>
      </c>
      <c r="Q17" s="133" t="s">
        <v>265</v>
      </c>
      <c r="R17" s="133" t="s">
        <v>266</v>
      </c>
      <c r="S17" s="133" t="s">
        <v>267</v>
      </c>
      <c r="T17" s="134" t="s">
        <v>268</v>
      </c>
      <c r="U17" s="158">
        <v>606</v>
      </c>
      <c r="V17" s="136" t="s">
        <v>240</v>
      </c>
      <c r="W17" s="135">
        <f>IF(U17="","",U17*0.75)</f>
        <v>454.5</v>
      </c>
      <c r="X17" s="136" t="s">
        <v>240</v>
      </c>
      <c r="Y17" s="137" t="s">
        <v>269</v>
      </c>
    </row>
    <row r="18" spans="1:25" ht="12.75" customHeight="1" x14ac:dyDescent="0.15">
      <c r="A18" s="162"/>
      <c r="B18" s="156"/>
      <c r="C18" s="161" t="s">
        <v>261</v>
      </c>
      <c r="D18" s="133"/>
      <c r="E18" s="133"/>
      <c r="F18" s="133"/>
      <c r="G18" s="134"/>
      <c r="H18" s="144">
        <v>22.6</v>
      </c>
      <c r="I18" s="148" t="s">
        <v>248</v>
      </c>
      <c r="J18" s="144">
        <f>IF(H18="","",ROUND(H18*0.75,2))</f>
        <v>16.95</v>
      </c>
      <c r="K18" s="148" t="s">
        <v>248</v>
      </c>
      <c r="L18" s="149"/>
      <c r="M18" s="159"/>
      <c r="N18" s="162"/>
      <c r="O18" s="156"/>
      <c r="P18" s="148" t="s">
        <v>120</v>
      </c>
      <c r="Q18" s="133"/>
      <c r="R18" s="133"/>
      <c r="S18" s="133"/>
      <c r="T18" s="134"/>
      <c r="U18" s="144">
        <v>25.9</v>
      </c>
      <c r="V18" s="148" t="s">
        <v>248</v>
      </c>
      <c r="W18" s="144">
        <f>IF(U18="","",ROUND(U18*0.75,2))</f>
        <v>19.43</v>
      </c>
      <c r="X18" s="148" t="s">
        <v>248</v>
      </c>
      <c r="Y18" s="146" t="s">
        <v>270</v>
      </c>
    </row>
    <row r="19" spans="1:25" ht="12.75" customHeight="1" x14ac:dyDescent="0.15">
      <c r="A19" s="162"/>
      <c r="B19" s="156"/>
      <c r="C19" s="148" t="s">
        <v>262</v>
      </c>
      <c r="D19" s="133"/>
      <c r="E19" s="133"/>
      <c r="F19" s="133"/>
      <c r="G19" s="134"/>
      <c r="H19" s="144">
        <v>20.399999999999999</v>
      </c>
      <c r="I19" s="148" t="s">
        <v>248</v>
      </c>
      <c r="J19" s="144">
        <f t="shared" si="0"/>
        <v>15.3</v>
      </c>
      <c r="K19" s="148" t="s">
        <v>248</v>
      </c>
      <c r="L19" s="149"/>
      <c r="M19" s="159"/>
      <c r="N19" s="162"/>
      <c r="O19" s="156"/>
      <c r="P19" s="150" t="s">
        <v>271</v>
      </c>
      <c r="Q19" s="133"/>
      <c r="R19" s="133"/>
      <c r="S19" s="133"/>
      <c r="T19" s="134"/>
      <c r="U19" s="144">
        <v>15.8</v>
      </c>
      <c r="V19" s="148" t="s">
        <v>248</v>
      </c>
      <c r="W19" s="144">
        <f t="shared" si="1"/>
        <v>11.85</v>
      </c>
      <c r="X19" s="148" t="s">
        <v>248</v>
      </c>
      <c r="Y19" s="146"/>
    </row>
    <row r="20" spans="1:25" ht="12.75" customHeight="1" x14ac:dyDescent="0.15">
      <c r="A20" s="162"/>
      <c r="B20" s="156"/>
      <c r="C20" s="148"/>
      <c r="D20" s="133"/>
      <c r="E20" s="133"/>
      <c r="F20" s="133"/>
      <c r="G20" s="134"/>
      <c r="H20" s="144">
        <v>83.9</v>
      </c>
      <c r="I20" s="148" t="s">
        <v>248</v>
      </c>
      <c r="J20" s="144">
        <f t="shared" si="0"/>
        <v>62.93</v>
      </c>
      <c r="K20" s="148" t="s">
        <v>248</v>
      </c>
      <c r="L20" s="149"/>
      <c r="M20" s="159"/>
      <c r="N20" s="162"/>
      <c r="O20" s="156"/>
      <c r="P20" s="148" t="s">
        <v>123</v>
      </c>
      <c r="Q20" s="133"/>
      <c r="R20" s="133"/>
      <c r="S20" s="133"/>
      <c r="T20" s="134"/>
      <c r="U20" s="144">
        <v>88.9</v>
      </c>
      <c r="V20" s="148" t="s">
        <v>248</v>
      </c>
      <c r="W20" s="144">
        <f t="shared" si="1"/>
        <v>66.680000000000007</v>
      </c>
      <c r="X20" s="148" t="s">
        <v>248</v>
      </c>
      <c r="Y20" s="146"/>
    </row>
    <row r="21" spans="1:25" ht="12.75" customHeight="1" x14ac:dyDescent="0.15">
      <c r="A21" s="162"/>
      <c r="B21" s="156"/>
      <c r="C21" s="151"/>
      <c r="D21" s="133"/>
      <c r="E21" s="133"/>
      <c r="F21" s="133"/>
      <c r="G21" s="134"/>
      <c r="H21" s="152">
        <v>1.5</v>
      </c>
      <c r="I21" s="151" t="s">
        <v>248</v>
      </c>
      <c r="J21" s="152">
        <f t="shared" si="0"/>
        <v>1.1299999999999999</v>
      </c>
      <c r="K21" s="151" t="s">
        <v>248</v>
      </c>
      <c r="L21" s="155"/>
      <c r="M21" s="159"/>
      <c r="N21" s="162"/>
      <c r="O21" s="156"/>
      <c r="P21" s="151"/>
      <c r="Q21" s="133"/>
      <c r="R21" s="133"/>
      <c r="S21" s="133"/>
      <c r="T21" s="134"/>
      <c r="U21" s="152">
        <v>1.8</v>
      </c>
      <c r="V21" s="151" t="s">
        <v>248</v>
      </c>
      <c r="W21" s="152">
        <f t="shared" si="1"/>
        <v>1.35</v>
      </c>
      <c r="X21" s="151" t="s">
        <v>248</v>
      </c>
      <c r="Y21" s="154"/>
    </row>
    <row r="22" spans="1:25" ht="12.75" customHeight="1" x14ac:dyDescent="0.15">
      <c r="A22" s="121">
        <v>4</v>
      </c>
      <c r="B22" s="156" t="s">
        <v>264</v>
      </c>
      <c r="C22" s="140" t="s">
        <v>116</v>
      </c>
      <c r="D22" s="133" t="s">
        <v>265</v>
      </c>
      <c r="E22" s="133" t="s">
        <v>266</v>
      </c>
      <c r="F22" s="133" t="s">
        <v>267</v>
      </c>
      <c r="G22" s="134" t="s">
        <v>268</v>
      </c>
      <c r="H22" s="158">
        <v>606</v>
      </c>
      <c r="I22" s="136" t="s">
        <v>240</v>
      </c>
      <c r="J22" s="135">
        <f>IF(H22="","",H22*0.75)</f>
        <v>454.5</v>
      </c>
      <c r="K22" s="136" t="s">
        <v>240</v>
      </c>
      <c r="L22" s="137" t="s">
        <v>269</v>
      </c>
      <c r="M22" s="138"/>
      <c r="N22" s="121">
        <v>19</v>
      </c>
      <c r="O22" s="156" t="s">
        <v>272</v>
      </c>
      <c r="P22" s="163" t="s">
        <v>130</v>
      </c>
      <c r="Q22" s="133" t="s">
        <v>273</v>
      </c>
      <c r="R22" s="133" t="s">
        <v>274</v>
      </c>
      <c r="S22" s="133" t="s">
        <v>275</v>
      </c>
      <c r="T22" s="134" t="s">
        <v>276</v>
      </c>
      <c r="U22" s="158">
        <v>568</v>
      </c>
      <c r="V22" s="136" t="s">
        <v>240</v>
      </c>
      <c r="W22" s="135">
        <f>IF(U22="","",U22*0.75)</f>
        <v>426</v>
      </c>
      <c r="X22" s="136" t="s">
        <v>240</v>
      </c>
      <c r="Y22" s="137" t="s">
        <v>269</v>
      </c>
    </row>
    <row r="23" spans="1:25" ht="12.75" customHeight="1" x14ac:dyDescent="0.15">
      <c r="A23" s="162"/>
      <c r="B23" s="156"/>
      <c r="C23" s="148" t="s">
        <v>120</v>
      </c>
      <c r="D23" s="133"/>
      <c r="E23" s="133"/>
      <c r="F23" s="133"/>
      <c r="G23" s="134"/>
      <c r="H23" s="144">
        <v>25.9</v>
      </c>
      <c r="I23" s="148" t="s">
        <v>248</v>
      </c>
      <c r="J23" s="144">
        <f>IF(H23="","",ROUND(H23*0.75,2))</f>
        <v>19.43</v>
      </c>
      <c r="K23" s="148" t="s">
        <v>248</v>
      </c>
      <c r="L23" s="146" t="s">
        <v>277</v>
      </c>
      <c r="M23" s="159"/>
      <c r="N23" s="162"/>
      <c r="O23" s="156"/>
      <c r="P23" s="148" t="s">
        <v>133</v>
      </c>
      <c r="Q23" s="133"/>
      <c r="R23" s="133"/>
      <c r="S23" s="133"/>
      <c r="T23" s="134"/>
      <c r="U23" s="144">
        <v>18.600000000000001</v>
      </c>
      <c r="V23" s="148" t="s">
        <v>248</v>
      </c>
      <c r="W23" s="144">
        <f>IF(U23="","",ROUND(U23*0.75,2))</f>
        <v>13.95</v>
      </c>
      <c r="X23" s="148" t="s">
        <v>248</v>
      </c>
      <c r="Y23" s="146" t="s">
        <v>278</v>
      </c>
    </row>
    <row r="24" spans="1:25" ht="12.75" customHeight="1" x14ac:dyDescent="0.15">
      <c r="A24" s="162"/>
      <c r="B24" s="156"/>
      <c r="C24" s="150" t="s">
        <v>271</v>
      </c>
      <c r="D24" s="133"/>
      <c r="E24" s="133"/>
      <c r="F24" s="133"/>
      <c r="G24" s="134"/>
      <c r="H24" s="144">
        <v>15.8</v>
      </c>
      <c r="I24" s="148" t="s">
        <v>248</v>
      </c>
      <c r="J24" s="144">
        <f t="shared" si="0"/>
        <v>11.85</v>
      </c>
      <c r="K24" s="148" t="s">
        <v>248</v>
      </c>
      <c r="L24" s="146"/>
      <c r="M24" s="159"/>
      <c r="N24" s="162"/>
      <c r="O24" s="156"/>
      <c r="P24" s="148" t="s">
        <v>252</v>
      </c>
      <c r="Q24" s="133"/>
      <c r="R24" s="133"/>
      <c r="S24" s="133"/>
      <c r="T24" s="134"/>
      <c r="U24" s="144">
        <v>16.8</v>
      </c>
      <c r="V24" s="148" t="s">
        <v>248</v>
      </c>
      <c r="W24" s="144">
        <f t="shared" si="1"/>
        <v>12.6</v>
      </c>
      <c r="X24" s="148" t="s">
        <v>248</v>
      </c>
      <c r="Y24" s="146"/>
    </row>
    <row r="25" spans="1:25" ht="12.75" customHeight="1" x14ac:dyDescent="0.15">
      <c r="A25" s="162"/>
      <c r="B25" s="156"/>
      <c r="C25" s="148" t="s">
        <v>123</v>
      </c>
      <c r="D25" s="133"/>
      <c r="E25" s="133"/>
      <c r="F25" s="133"/>
      <c r="G25" s="134"/>
      <c r="H25" s="144">
        <v>88.9</v>
      </c>
      <c r="I25" s="148" t="s">
        <v>248</v>
      </c>
      <c r="J25" s="144">
        <f t="shared" si="0"/>
        <v>66.680000000000007</v>
      </c>
      <c r="K25" s="148" t="s">
        <v>248</v>
      </c>
      <c r="L25" s="146"/>
      <c r="M25" s="159"/>
      <c r="N25" s="162"/>
      <c r="O25" s="156"/>
      <c r="P25" s="148"/>
      <c r="Q25" s="133"/>
      <c r="R25" s="133"/>
      <c r="S25" s="133"/>
      <c r="T25" s="134"/>
      <c r="U25" s="144">
        <v>84.1</v>
      </c>
      <c r="V25" s="148" t="s">
        <v>248</v>
      </c>
      <c r="W25" s="144">
        <f t="shared" si="1"/>
        <v>63.08</v>
      </c>
      <c r="X25" s="148" t="s">
        <v>248</v>
      </c>
      <c r="Y25" s="146"/>
    </row>
    <row r="26" spans="1:25" ht="12.75" customHeight="1" x14ac:dyDescent="0.15">
      <c r="A26" s="162"/>
      <c r="B26" s="156"/>
      <c r="C26" s="151"/>
      <c r="D26" s="133"/>
      <c r="E26" s="133"/>
      <c r="F26" s="133"/>
      <c r="G26" s="134"/>
      <c r="H26" s="152">
        <v>1.8</v>
      </c>
      <c r="I26" s="151" t="s">
        <v>248</v>
      </c>
      <c r="J26" s="152">
        <f t="shared" si="0"/>
        <v>1.35</v>
      </c>
      <c r="K26" s="151" t="s">
        <v>248</v>
      </c>
      <c r="L26" s="154"/>
      <c r="M26" s="159"/>
      <c r="N26" s="162"/>
      <c r="O26" s="156"/>
      <c r="P26" s="151"/>
      <c r="Q26" s="133"/>
      <c r="R26" s="133"/>
      <c r="S26" s="133"/>
      <c r="T26" s="134"/>
      <c r="U26" s="152">
        <v>1.3</v>
      </c>
      <c r="V26" s="151" t="s">
        <v>248</v>
      </c>
      <c r="W26" s="152">
        <f t="shared" si="1"/>
        <v>0.98</v>
      </c>
      <c r="X26" s="151" t="s">
        <v>248</v>
      </c>
      <c r="Y26" s="154"/>
    </row>
    <row r="27" spans="1:25" ht="12.75" customHeight="1" x14ac:dyDescent="0.15">
      <c r="A27" s="121">
        <v>5</v>
      </c>
      <c r="B27" s="156" t="s">
        <v>272</v>
      </c>
      <c r="C27" s="163" t="s">
        <v>130</v>
      </c>
      <c r="D27" s="133" t="s">
        <v>273</v>
      </c>
      <c r="E27" s="133" t="s">
        <v>274</v>
      </c>
      <c r="F27" s="133" t="s">
        <v>275</v>
      </c>
      <c r="G27" s="134" t="s">
        <v>276</v>
      </c>
      <c r="H27" s="158">
        <v>568</v>
      </c>
      <c r="I27" s="136" t="s">
        <v>240</v>
      </c>
      <c r="J27" s="135">
        <f>IF(H27="","",H27*0.75)</f>
        <v>426</v>
      </c>
      <c r="K27" s="136" t="s">
        <v>240</v>
      </c>
      <c r="L27" s="137" t="s">
        <v>269</v>
      </c>
      <c r="M27" s="138"/>
      <c r="N27" s="121">
        <v>20</v>
      </c>
      <c r="O27" s="156" t="s">
        <v>49</v>
      </c>
      <c r="P27" s="140" t="s">
        <v>139</v>
      </c>
      <c r="Q27" s="133" t="s">
        <v>279</v>
      </c>
      <c r="R27" s="133" t="s">
        <v>280</v>
      </c>
      <c r="S27" s="133" t="s">
        <v>281</v>
      </c>
      <c r="T27" s="134" t="s">
        <v>282</v>
      </c>
      <c r="U27" s="158">
        <v>564</v>
      </c>
      <c r="V27" s="136" t="s">
        <v>240</v>
      </c>
      <c r="W27" s="135">
        <f>IF(U27="","",U27*0.75)</f>
        <v>423</v>
      </c>
      <c r="X27" s="136" t="s">
        <v>240</v>
      </c>
      <c r="Y27" s="137" t="s">
        <v>269</v>
      </c>
    </row>
    <row r="28" spans="1:25" ht="12.75" customHeight="1" x14ac:dyDescent="0.15">
      <c r="A28" s="162"/>
      <c r="B28" s="156"/>
      <c r="C28" s="148" t="s">
        <v>133</v>
      </c>
      <c r="D28" s="133"/>
      <c r="E28" s="133"/>
      <c r="F28" s="133"/>
      <c r="G28" s="134"/>
      <c r="H28" s="144">
        <v>18.600000000000001</v>
      </c>
      <c r="I28" s="148" t="s">
        <v>248</v>
      </c>
      <c r="J28" s="144">
        <f>IF(H28="","",ROUND(H28*0.75,2))</f>
        <v>13.95</v>
      </c>
      <c r="K28" s="148" t="s">
        <v>248</v>
      </c>
      <c r="L28" s="146" t="s">
        <v>283</v>
      </c>
      <c r="M28" s="159"/>
      <c r="N28" s="162"/>
      <c r="O28" s="156"/>
      <c r="P28" s="148" t="s">
        <v>142</v>
      </c>
      <c r="Q28" s="133"/>
      <c r="R28" s="133"/>
      <c r="S28" s="133"/>
      <c r="T28" s="134"/>
      <c r="U28" s="144">
        <v>22.6</v>
      </c>
      <c r="V28" s="148" t="s">
        <v>248</v>
      </c>
      <c r="W28" s="144">
        <f>IF(U28="","",ROUND(U28*0.75,2))</f>
        <v>16.95</v>
      </c>
      <c r="X28" s="148" t="s">
        <v>248</v>
      </c>
      <c r="Y28" s="146" t="s">
        <v>284</v>
      </c>
    </row>
    <row r="29" spans="1:25" ht="12.75" customHeight="1" x14ac:dyDescent="0.15">
      <c r="A29" s="162"/>
      <c r="B29" s="156"/>
      <c r="C29" s="148" t="s">
        <v>252</v>
      </c>
      <c r="D29" s="133"/>
      <c r="E29" s="133"/>
      <c r="F29" s="133"/>
      <c r="G29" s="134"/>
      <c r="H29" s="144">
        <v>16.8</v>
      </c>
      <c r="I29" s="148" t="s">
        <v>248</v>
      </c>
      <c r="J29" s="144">
        <f t="shared" si="0"/>
        <v>12.6</v>
      </c>
      <c r="K29" s="148" t="s">
        <v>248</v>
      </c>
      <c r="L29" s="146"/>
      <c r="M29" s="159"/>
      <c r="N29" s="162"/>
      <c r="O29" s="156"/>
      <c r="P29" s="148" t="s">
        <v>285</v>
      </c>
      <c r="Q29" s="133"/>
      <c r="R29" s="133"/>
      <c r="S29" s="133"/>
      <c r="T29" s="134"/>
      <c r="U29" s="144">
        <v>19.5</v>
      </c>
      <c r="V29" s="148" t="s">
        <v>248</v>
      </c>
      <c r="W29" s="144">
        <f t="shared" si="1"/>
        <v>14.63</v>
      </c>
      <c r="X29" s="148" t="s">
        <v>248</v>
      </c>
      <c r="Y29" s="146"/>
    </row>
    <row r="30" spans="1:25" ht="12.75" customHeight="1" x14ac:dyDescent="0.15">
      <c r="A30" s="162"/>
      <c r="B30" s="156"/>
      <c r="C30" s="148"/>
      <c r="D30" s="133"/>
      <c r="E30" s="133"/>
      <c r="F30" s="133"/>
      <c r="G30" s="134"/>
      <c r="H30" s="144">
        <v>84.1</v>
      </c>
      <c r="I30" s="148" t="s">
        <v>248</v>
      </c>
      <c r="J30" s="144">
        <f t="shared" si="0"/>
        <v>63.08</v>
      </c>
      <c r="K30" s="148" t="s">
        <v>248</v>
      </c>
      <c r="L30" s="146"/>
      <c r="M30" s="159"/>
      <c r="N30" s="162"/>
      <c r="O30" s="156"/>
      <c r="P30" s="148" t="s">
        <v>144</v>
      </c>
      <c r="Q30" s="133"/>
      <c r="R30" s="133"/>
      <c r="S30" s="133"/>
      <c r="T30" s="134"/>
      <c r="U30" s="144">
        <v>73.3</v>
      </c>
      <c r="V30" s="148" t="s">
        <v>248</v>
      </c>
      <c r="W30" s="144">
        <f t="shared" si="1"/>
        <v>54.98</v>
      </c>
      <c r="X30" s="148" t="s">
        <v>248</v>
      </c>
      <c r="Y30" s="146"/>
    </row>
    <row r="31" spans="1:25" ht="12.75" customHeight="1" x14ac:dyDescent="0.15">
      <c r="A31" s="162"/>
      <c r="B31" s="156"/>
      <c r="C31" s="151"/>
      <c r="D31" s="133"/>
      <c r="E31" s="133"/>
      <c r="F31" s="133"/>
      <c r="G31" s="134"/>
      <c r="H31" s="152">
        <v>1.3</v>
      </c>
      <c r="I31" s="151" t="s">
        <v>248</v>
      </c>
      <c r="J31" s="152">
        <f t="shared" si="0"/>
        <v>0.98</v>
      </c>
      <c r="K31" s="151" t="s">
        <v>248</v>
      </c>
      <c r="L31" s="154"/>
      <c r="M31" s="159"/>
      <c r="N31" s="162"/>
      <c r="O31" s="156"/>
      <c r="P31" s="151"/>
      <c r="Q31" s="133"/>
      <c r="R31" s="133"/>
      <c r="S31" s="133"/>
      <c r="T31" s="134"/>
      <c r="U31" s="152">
        <v>2.1</v>
      </c>
      <c r="V31" s="151" t="s">
        <v>248</v>
      </c>
      <c r="W31" s="152">
        <f t="shared" si="1"/>
        <v>1.58</v>
      </c>
      <c r="X31" s="151" t="s">
        <v>248</v>
      </c>
      <c r="Y31" s="154"/>
    </row>
    <row r="32" spans="1:25" ht="12.75" customHeight="1" x14ac:dyDescent="0.15">
      <c r="A32" s="139">
        <v>6</v>
      </c>
      <c r="B32" s="156" t="s">
        <v>49</v>
      </c>
      <c r="C32" s="140" t="s">
        <v>139</v>
      </c>
      <c r="D32" s="133" t="s">
        <v>279</v>
      </c>
      <c r="E32" s="133" t="s">
        <v>280</v>
      </c>
      <c r="F32" s="133" t="s">
        <v>281</v>
      </c>
      <c r="G32" s="134" t="s">
        <v>282</v>
      </c>
      <c r="H32" s="158">
        <v>564</v>
      </c>
      <c r="I32" s="136" t="s">
        <v>240</v>
      </c>
      <c r="J32" s="135">
        <f>IF(H32="","",H32*0.75)</f>
        <v>423</v>
      </c>
      <c r="K32" s="136" t="s">
        <v>240</v>
      </c>
      <c r="L32" s="137" t="s">
        <v>269</v>
      </c>
      <c r="M32" s="138"/>
      <c r="N32" s="139">
        <v>21</v>
      </c>
      <c r="O32" s="156" t="s">
        <v>286</v>
      </c>
      <c r="P32" s="164" t="s">
        <v>147</v>
      </c>
      <c r="Q32" s="133" t="s">
        <v>287</v>
      </c>
      <c r="R32" s="133" t="s">
        <v>288</v>
      </c>
      <c r="S32" s="133" t="s">
        <v>289</v>
      </c>
      <c r="T32" s="134" t="s">
        <v>290</v>
      </c>
      <c r="U32" s="158">
        <v>621</v>
      </c>
      <c r="V32" s="136" t="s">
        <v>291</v>
      </c>
      <c r="W32" s="135">
        <f>IF(U32="","",U32*0.75)</f>
        <v>465.75</v>
      </c>
      <c r="X32" s="136" t="s">
        <v>291</v>
      </c>
      <c r="Y32" s="137" t="s">
        <v>292</v>
      </c>
    </row>
    <row r="33" spans="1:25" ht="12.75" customHeight="1" x14ac:dyDescent="0.15">
      <c r="A33" s="165"/>
      <c r="B33" s="156"/>
      <c r="C33" s="148" t="s">
        <v>142</v>
      </c>
      <c r="D33" s="133"/>
      <c r="E33" s="133"/>
      <c r="F33" s="133"/>
      <c r="G33" s="134"/>
      <c r="H33" s="144">
        <v>22.6</v>
      </c>
      <c r="I33" s="148" t="s">
        <v>293</v>
      </c>
      <c r="J33" s="144">
        <f>IF(H33="","",ROUND(H33*0.75,2))</f>
        <v>16.95</v>
      </c>
      <c r="K33" s="148" t="s">
        <v>293</v>
      </c>
      <c r="L33" s="146" t="s">
        <v>294</v>
      </c>
      <c r="M33" s="159"/>
      <c r="N33" s="165"/>
      <c r="O33" s="156"/>
      <c r="P33" s="148" t="s">
        <v>149</v>
      </c>
      <c r="Q33" s="133"/>
      <c r="R33" s="133"/>
      <c r="S33" s="133"/>
      <c r="T33" s="134"/>
      <c r="U33" s="144">
        <v>25.4</v>
      </c>
      <c r="V33" s="148" t="s">
        <v>293</v>
      </c>
      <c r="W33" s="144">
        <f>IF(U33="","",ROUND(U33*0.75,2))</f>
        <v>19.05</v>
      </c>
      <c r="X33" s="148" t="s">
        <v>293</v>
      </c>
      <c r="Y33" s="146" t="s">
        <v>295</v>
      </c>
    </row>
    <row r="34" spans="1:25" ht="12.75" customHeight="1" x14ac:dyDescent="0.15">
      <c r="A34" s="165"/>
      <c r="B34" s="156"/>
      <c r="C34" s="148" t="s">
        <v>285</v>
      </c>
      <c r="D34" s="133"/>
      <c r="E34" s="133"/>
      <c r="F34" s="133"/>
      <c r="G34" s="134"/>
      <c r="H34" s="144">
        <v>19.5</v>
      </c>
      <c r="I34" s="148" t="s">
        <v>293</v>
      </c>
      <c r="J34" s="144">
        <f t="shared" si="0"/>
        <v>14.63</v>
      </c>
      <c r="K34" s="148" t="s">
        <v>293</v>
      </c>
      <c r="L34" s="146"/>
      <c r="M34" s="159"/>
      <c r="N34" s="165"/>
      <c r="O34" s="156"/>
      <c r="P34" s="148" t="s">
        <v>150</v>
      </c>
      <c r="Q34" s="133"/>
      <c r="R34" s="133"/>
      <c r="S34" s="133"/>
      <c r="T34" s="134"/>
      <c r="U34" s="144">
        <v>20.7</v>
      </c>
      <c r="V34" s="148" t="s">
        <v>293</v>
      </c>
      <c r="W34" s="144">
        <f t="shared" si="1"/>
        <v>15.53</v>
      </c>
      <c r="X34" s="148" t="s">
        <v>293</v>
      </c>
      <c r="Y34" s="146"/>
    </row>
    <row r="35" spans="1:25" ht="12.75" customHeight="1" x14ac:dyDescent="0.15">
      <c r="A35" s="165"/>
      <c r="B35" s="156"/>
      <c r="C35" s="148" t="s">
        <v>144</v>
      </c>
      <c r="D35" s="133"/>
      <c r="E35" s="133"/>
      <c r="F35" s="133"/>
      <c r="G35" s="134"/>
      <c r="H35" s="144">
        <v>73.3</v>
      </c>
      <c r="I35" s="148" t="s">
        <v>293</v>
      </c>
      <c r="J35" s="144">
        <f t="shared" si="0"/>
        <v>54.98</v>
      </c>
      <c r="K35" s="148" t="s">
        <v>293</v>
      </c>
      <c r="L35" s="146"/>
      <c r="M35" s="159"/>
      <c r="N35" s="165"/>
      <c r="O35" s="156"/>
      <c r="P35" s="148"/>
      <c r="Q35" s="133"/>
      <c r="R35" s="133"/>
      <c r="S35" s="133"/>
      <c r="T35" s="134"/>
      <c r="U35" s="144">
        <v>78</v>
      </c>
      <c r="V35" s="148" t="s">
        <v>293</v>
      </c>
      <c r="W35" s="144">
        <f t="shared" si="1"/>
        <v>58.5</v>
      </c>
      <c r="X35" s="148" t="s">
        <v>293</v>
      </c>
      <c r="Y35" s="146"/>
    </row>
    <row r="36" spans="1:25" ht="12.75" customHeight="1" x14ac:dyDescent="0.15">
      <c r="A36" s="165"/>
      <c r="B36" s="156"/>
      <c r="C36" s="151"/>
      <c r="D36" s="133"/>
      <c r="E36" s="133"/>
      <c r="F36" s="133"/>
      <c r="G36" s="134"/>
      <c r="H36" s="152">
        <v>2.1</v>
      </c>
      <c r="I36" s="151" t="s">
        <v>293</v>
      </c>
      <c r="J36" s="152">
        <f t="shared" si="0"/>
        <v>1.58</v>
      </c>
      <c r="K36" s="151" t="s">
        <v>293</v>
      </c>
      <c r="L36" s="154"/>
      <c r="M36" s="159"/>
      <c r="N36" s="165"/>
      <c r="O36" s="156"/>
      <c r="P36" s="151"/>
      <c r="Q36" s="133"/>
      <c r="R36" s="133"/>
      <c r="S36" s="133"/>
      <c r="T36" s="134"/>
      <c r="U36" s="152">
        <v>2.2999999999999998</v>
      </c>
      <c r="V36" s="151" t="s">
        <v>293</v>
      </c>
      <c r="W36" s="152">
        <f t="shared" si="1"/>
        <v>1.73</v>
      </c>
      <c r="X36" s="151" t="s">
        <v>293</v>
      </c>
      <c r="Y36" s="154"/>
    </row>
    <row r="37" spans="1:25" ht="12.75" customHeight="1" x14ac:dyDescent="0.15">
      <c r="A37" s="139">
        <v>7</v>
      </c>
      <c r="B37" s="156" t="s">
        <v>286</v>
      </c>
      <c r="C37" s="164" t="s">
        <v>147</v>
      </c>
      <c r="D37" s="133" t="s">
        <v>287</v>
      </c>
      <c r="E37" s="133" t="s">
        <v>288</v>
      </c>
      <c r="F37" s="133" t="s">
        <v>289</v>
      </c>
      <c r="G37" s="134" t="s">
        <v>290</v>
      </c>
      <c r="H37" s="158">
        <v>621</v>
      </c>
      <c r="I37" s="136" t="s">
        <v>291</v>
      </c>
      <c r="J37" s="135">
        <f>IF(H37="","",H37*0.75)</f>
        <v>465.75</v>
      </c>
      <c r="K37" s="136" t="s">
        <v>291</v>
      </c>
      <c r="L37" s="137" t="s">
        <v>292</v>
      </c>
      <c r="M37" s="138"/>
      <c r="N37" s="139">
        <v>22</v>
      </c>
      <c r="O37" s="156" t="s">
        <v>296</v>
      </c>
      <c r="P37" s="140" t="s">
        <v>157</v>
      </c>
      <c r="Q37" s="133" t="s">
        <v>297</v>
      </c>
      <c r="R37" s="133" t="s">
        <v>298</v>
      </c>
      <c r="S37" s="133" t="s">
        <v>299</v>
      </c>
      <c r="T37" s="134" t="s">
        <v>300</v>
      </c>
      <c r="U37" s="158">
        <v>627</v>
      </c>
      <c r="V37" s="136" t="s">
        <v>291</v>
      </c>
      <c r="W37" s="135">
        <f>IF(U37="","",U37*0.75)</f>
        <v>470.25</v>
      </c>
      <c r="X37" s="136" t="s">
        <v>291</v>
      </c>
      <c r="Y37" s="137" t="s">
        <v>292</v>
      </c>
    </row>
    <row r="38" spans="1:25" ht="12.75" customHeight="1" x14ac:dyDescent="0.15">
      <c r="A38" s="165"/>
      <c r="B38" s="156"/>
      <c r="C38" s="148" t="s">
        <v>149</v>
      </c>
      <c r="D38" s="133"/>
      <c r="E38" s="133"/>
      <c r="F38" s="133"/>
      <c r="G38" s="134"/>
      <c r="H38" s="144">
        <v>25.4</v>
      </c>
      <c r="I38" s="148" t="s">
        <v>293</v>
      </c>
      <c r="J38" s="144">
        <f>IF(H38="","",ROUND(H38*0.75,2))</f>
        <v>19.05</v>
      </c>
      <c r="K38" s="148" t="s">
        <v>293</v>
      </c>
      <c r="L38" s="146" t="s">
        <v>295</v>
      </c>
      <c r="M38" s="159"/>
      <c r="N38" s="165"/>
      <c r="O38" s="156"/>
      <c r="P38" s="148" t="s">
        <v>159</v>
      </c>
      <c r="Q38" s="133"/>
      <c r="R38" s="133"/>
      <c r="S38" s="133"/>
      <c r="T38" s="134"/>
      <c r="U38" s="144">
        <v>23.9</v>
      </c>
      <c r="V38" s="148" t="s">
        <v>293</v>
      </c>
      <c r="W38" s="144">
        <f>IF(U38="","",ROUND(U38*0.75,2))</f>
        <v>17.93</v>
      </c>
      <c r="X38" s="148" t="s">
        <v>293</v>
      </c>
      <c r="Y38" s="146" t="s">
        <v>301</v>
      </c>
    </row>
    <row r="39" spans="1:25" ht="12.75" customHeight="1" x14ac:dyDescent="0.15">
      <c r="A39" s="165"/>
      <c r="B39" s="156"/>
      <c r="C39" s="148" t="s">
        <v>150</v>
      </c>
      <c r="D39" s="133"/>
      <c r="E39" s="133"/>
      <c r="F39" s="133"/>
      <c r="G39" s="134"/>
      <c r="H39" s="144">
        <v>20.7</v>
      </c>
      <c r="I39" s="148" t="s">
        <v>293</v>
      </c>
      <c r="J39" s="144">
        <f t="shared" si="0"/>
        <v>15.53</v>
      </c>
      <c r="K39" s="148" t="s">
        <v>293</v>
      </c>
      <c r="L39" s="146"/>
      <c r="M39" s="159"/>
      <c r="N39" s="165"/>
      <c r="O39" s="156"/>
      <c r="P39" s="148" t="s">
        <v>252</v>
      </c>
      <c r="Q39" s="133"/>
      <c r="R39" s="133"/>
      <c r="S39" s="133"/>
      <c r="T39" s="134"/>
      <c r="U39" s="144">
        <v>18.3</v>
      </c>
      <c r="V39" s="148" t="s">
        <v>293</v>
      </c>
      <c r="W39" s="144">
        <f t="shared" si="1"/>
        <v>13.73</v>
      </c>
      <c r="X39" s="148" t="s">
        <v>293</v>
      </c>
      <c r="Y39" s="146" t="s">
        <v>302</v>
      </c>
    </row>
    <row r="40" spans="1:25" ht="12.75" customHeight="1" x14ac:dyDescent="0.15">
      <c r="A40" s="165"/>
      <c r="B40" s="156"/>
      <c r="C40" s="148"/>
      <c r="D40" s="133"/>
      <c r="E40" s="133"/>
      <c r="F40" s="133"/>
      <c r="G40" s="134"/>
      <c r="H40" s="144">
        <v>78</v>
      </c>
      <c r="I40" s="148" t="s">
        <v>293</v>
      </c>
      <c r="J40" s="144">
        <f t="shared" si="0"/>
        <v>58.5</v>
      </c>
      <c r="K40" s="148" t="s">
        <v>293</v>
      </c>
      <c r="L40" s="146"/>
      <c r="M40" s="159"/>
      <c r="N40" s="165"/>
      <c r="O40" s="156"/>
      <c r="P40" s="148" t="s">
        <v>110</v>
      </c>
      <c r="Q40" s="133"/>
      <c r="R40" s="133"/>
      <c r="S40" s="133"/>
      <c r="T40" s="134"/>
      <c r="U40" s="144">
        <v>89.3</v>
      </c>
      <c r="V40" s="148" t="s">
        <v>293</v>
      </c>
      <c r="W40" s="144">
        <f t="shared" si="1"/>
        <v>66.98</v>
      </c>
      <c r="X40" s="148" t="s">
        <v>293</v>
      </c>
      <c r="Y40" s="146"/>
    </row>
    <row r="41" spans="1:25" ht="12.75" customHeight="1" x14ac:dyDescent="0.15">
      <c r="A41" s="165"/>
      <c r="B41" s="156"/>
      <c r="C41" s="151"/>
      <c r="D41" s="133"/>
      <c r="E41" s="133"/>
      <c r="F41" s="133"/>
      <c r="G41" s="134"/>
      <c r="H41" s="152">
        <v>2.2999999999999998</v>
      </c>
      <c r="I41" s="151" t="s">
        <v>293</v>
      </c>
      <c r="J41" s="152">
        <f t="shared" si="0"/>
        <v>1.73</v>
      </c>
      <c r="K41" s="151" t="s">
        <v>293</v>
      </c>
      <c r="L41" s="154"/>
      <c r="M41" s="159"/>
      <c r="N41" s="165"/>
      <c r="O41" s="156"/>
      <c r="P41" s="151"/>
      <c r="Q41" s="133"/>
      <c r="R41" s="133"/>
      <c r="S41" s="133"/>
      <c r="T41" s="134"/>
      <c r="U41" s="152">
        <v>1.7</v>
      </c>
      <c r="V41" s="151" t="s">
        <v>293</v>
      </c>
      <c r="W41" s="152">
        <f t="shared" si="1"/>
        <v>1.28</v>
      </c>
      <c r="X41" s="151" t="s">
        <v>293</v>
      </c>
      <c r="Y41" s="154"/>
    </row>
    <row r="42" spans="1:25" ht="12.75" customHeight="1" x14ac:dyDescent="0.15">
      <c r="A42" s="166">
        <v>8</v>
      </c>
      <c r="B42" s="156" t="s">
        <v>296</v>
      </c>
      <c r="C42" s="140" t="s">
        <v>157</v>
      </c>
      <c r="D42" s="133" t="s">
        <v>297</v>
      </c>
      <c r="E42" s="133" t="s">
        <v>298</v>
      </c>
      <c r="F42" s="133" t="s">
        <v>299</v>
      </c>
      <c r="G42" s="134" t="s">
        <v>300</v>
      </c>
      <c r="H42" s="158">
        <v>627</v>
      </c>
      <c r="I42" s="136" t="s">
        <v>291</v>
      </c>
      <c r="J42" s="135">
        <f>IF(H42="","",H42*0.75)</f>
        <v>470.25</v>
      </c>
      <c r="K42" s="136" t="s">
        <v>291</v>
      </c>
      <c r="L42" s="137" t="s">
        <v>292</v>
      </c>
      <c r="M42" s="138"/>
      <c r="N42" s="139">
        <v>23</v>
      </c>
      <c r="O42" s="156" t="s">
        <v>241</v>
      </c>
      <c r="P42" s="163" t="s">
        <v>303</v>
      </c>
      <c r="Q42" s="133" t="s">
        <v>304</v>
      </c>
      <c r="R42" s="133" t="s">
        <v>305</v>
      </c>
      <c r="S42" s="133" t="s">
        <v>306</v>
      </c>
      <c r="T42" s="134" t="s">
        <v>307</v>
      </c>
      <c r="U42" s="158">
        <v>619</v>
      </c>
      <c r="V42" s="136" t="s">
        <v>291</v>
      </c>
      <c r="W42" s="135">
        <f>IF(U42="","",U42*0.75)</f>
        <v>464.25</v>
      </c>
      <c r="X42" s="136" t="s">
        <v>291</v>
      </c>
      <c r="Y42" s="141"/>
    </row>
    <row r="43" spans="1:25" ht="12.75" customHeight="1" x14ac:dyDescent="0.15">
      <c r="A43" s="167"/>
      <c r="B43" s="156"/>
      <c r="C43" s="148" t="s">
        <v>159</v>
      </c>
      <c r="D43" s="133"/>
      <c r="E43" s="133"/>
      <c r="F43" s="133"/>
      <c r="G43" s="134"/>
      <c r="H43" s="144">
        <v>23.9</v>
      </c>
      <c r="I43" s="148" t="s">
        <v>293</v>
      </c>
      <c r="J43" s="144">
        <f>IF(H43="","",ROUND(H43*0.75,2))</f>
        <v>17.93</v>
      </c>
      <c r="K43" s="148" t="s">
        <v>293</v>
      </c>
      <c r="L43" s="146" t="s">
        <v>308</v>
      </c>
      <c r="M43" s="159"/>
      <c r="N43" s="165"/>
      <c r="O43" s="156"/>
      <c r="P43" s="148" t="s">
        <v>309</v>
      </c>
      <c r="Q43" s="133"/>
      <c r="R43" s="133"/>
      <c r="S43" s="133"/>
      <c r="T43" s="134"/>
      <c r="U43" s="144">
        <v>27.6</v>
      </c>
      <c r="V43" s="148" t="s">
        <v>293</v>
      </c>
      <c r="W43" s="144">
        <f>IF(U43="","",ROUND(U43*0.75,2))</f>
        <v>20.7</v>
      </c>
      <c r="X43" s="148" t="s">
        <v>293</v>
      </c>
      <c r="Y43" s="149"/>
    </row>
    <row r="44" spans="1:25" ht="12.75" customHeight="1" x14ac:dyDescent="0.15">
      <c r="A44" s="167"/>
      <c r="B44" s="156"/>
      <c r="C44" s="148" t="s">
        <v>252</v>
      </c>
      <c r="D44" s="133"/>
      <c r="E44" s="133"/>
      <c r="F44" s="133"/>
      <c r="G44" s="134"/>
      <c r="H44" s="144">
        <v>18.3</v>
      </c>
      <c r="I44" s="148" t="s">
        <v>293</v>
      </c>
      <c r="J44" s="144">
        <f t="shared" si="0"/>
        <v>13.73</v>
      </c>
      <c r="K44" s="148" t="s">
        <v>293</v>
      </c>
      <c r="L44" s="146" t="s">
        <v>302</v>
      </c>
      <c r="M44" s="159"/>
      <c r="N44" s="165"/>
      <c r="O44" s="156"/>
      <c r="P44" s="148" t="s">
        <v>310</v>
      </c>
      <c r="Q44" s="133"/>
      <c r="R44" s="133"/>
      <c r="S44" s="133"/>
      <c r="T44" s="134"/>
      <c r="U44" s="144">
        <v>16.5</v>
      </c>
      <c r="V44" s="148" t="s">
        <v>293</v>
      </c>
      <c r="W44" s="144">
        <f t="shared" si="1"/>
        <v>12.38</v>
      </c>
      <c r="X44" s="148" t="s">
        <v>293</v>
      </c>
      <c r="Y44" s="149"/>
    </row>
    <row r="45" spans="1:25" ht="12.75" customHeight="1" x14ac:dyDescent="0.15">
      <c r="A45" s="167"/>
      <c r="B45" s="156"/>
      <c r="C45" s="148" t="s">
        <v>110</v>
      </c>
      <c r="D45" s="133"/>
      <c r="E45" s="133"/>
      <c r="F45" s="133"/>
      <c r="G45" s="134"/>
      <c r="H45" s="144">
        <v>89.3</v>
      </c>
      <c r="I45" s="148" t="s">
        <v>293</v>
      </c>
      <c r="J45" s="144">
        <f t="shared" si="0"/>
        <v>66.98</v>
      </c>
      <c r="K45" s="148" t="s">
        <v>293</v>
      </c>
      <c r="L45" s="146"/>
      <c r="M45" s="159"/>
      <c r="N45" s="165"/>
      <c r="O45" s="156"/>
      <c r="P45" s="148"/>
      <c r="Q45" s="133"/>
      <c r="R45" s="133"/>
      <c r="S45" s="133"/>
      <c r="T45" s="134"/>
      <c r="U45" s="144">
        <v>86.9</v>
      </c>
      <c r="V45" s="148" t="s">
        <v>293</v>
      </c>
      <c r="W45" s="144">
        <f t="shared" si="1"/>
        <v>65.180000000000007</v>
      </c>
      <c r="X45" s="148" t="s">
        <v>293</v>
      </c>
      <c r="Y45" s="149"/>
    </row>
    <row r="46" spans="1:25" ht="12.75" customHeight="1" x14ac:dyDescent="0.15">
      <c r="A46" s="167"/>
      <c r="B46" s="156"/>
      <c r="C46" s="151"/>
      <c r="D46" s="133"/>
      <c r="E46" s="133"/>
      <c r="F46" s="133"/>
      <c r="G46" s="134"/>
      <c r="H46" s="152">
        <v>1.7</v>
      </c>
      <c r="I46" s="151" t="s">
        <v>293</v>
      </c>
      <c r="J46" s="152">
        <f t="shared" si="0"/>
        <v>1.28</v>
      </c>
      <c r="K46" s="151" t="s">
        <v>293</v>
      </c>
      <c r="L46" s="154"/>
      <c r="M46" s="159"/>
      <c r="N46" s="165"/>
      <c r="O46" s="156"/>
      <c r="P46" s="151"/>
      <c r="Q46" s="133"/>
      <c r="R46" s="133"/>
      <c r="S46" s="133"/>
      <c r="T46" s="134"/>
      <c r="U46" s="152">
        <v>1.5</v>
      </c>
      <c r="V46" s="151" t="s">
        <v>293</v>
      </c>
      <c r="W46" s="152">
        <f t="shared" si="1"/>
        <v>1.1299999999999999</v>
      </c>
      <c r="X46" s="151" t="s">
        <v>293</v>
      </c>
      <c r="Y46" s="155"/>
    </row>
    <row r="47" spans="1:25" ht="12.75" customHeight="1" x14ac:dyDescent="0.15">
      <c r="A47" s="139">
        <v>9</v>
      </c>
      <c r="B47" s="156" t="s">
        <v>241</v>
      </c>
      <c r="C47" s="163" t="s">
        <v>303</v>
      </c>
      <c r="D47" s="133" t="s">
        <v>304</v>
      </c>
      <c r="E47" s="133" t="s">
        <v>305</v>
      </c>
      <c r="F47" s="133" t="s">
        <v>306</v>
      </c>
      <c r="G47" s="134" t="s">
        <v>307</v>
      </c>
      <c r="H47" s="158">
        <v>619</v>
      </c>
      <c r="I47" s="136" t="s">
        <v>291</v>
      </c>
      <c r="J47" s="135">
        <f>IF(H47="","",H47*0.75)</f>
        <v>464.25</v>
      </c>
      <c r="K47" s="136" t="s">
        <v>291</v>
      </c>
      <c r="L47" s="141"/>
      <c r="M47" s="138"/>
      <c r="N47" s="139">
        <v>24</v>
      </c>
      <c r="O47" s="156" t="s">
        <v>255</v>
      </c>
      <c r="P47" s="168" t="s">
        <v>311</v>
      </c>
      <c r="Q47" s="133" t="s">
        <v>312</v>
      </c>
      <c r="R47" s="133" t="s">
        <v>313</v>
      </c>
      <c r="S47" s="133" t="s">
        <v>314</v>
      </c>
      <c r="T47" s="134" t="s">
        <v>315</v>
      </c>
      <c r="U47" s="158">
        <v>616</v>
      </c>
      <c r="V47" s="136" t="s">
        <v>316</v>
      </c>
      <c r="W47" s="135">
        <f>IF(U47="","",U47*0.75)</f>
        <v>462</v>
      </c>
      <c r="X47" s="136" t="s">
        <v>316</v>
      </c>
      <c r="Y47" s="141"/>
    </row>
    <row r="48" spans="1:25" ht="12.75" customHeight="1" x14ac:dyDescent="0.15">
      <c r="A48" s="165"/>
      <c r="B48" s="156"/>
      <c r="C48" s="148" t="s">
        <v>309</v>
      </c>
      <c r="D48" s="133"/>
      <c r="E48" s="133"/>
      <c r="F48" s="133"/>
      <c r="G48" s="134"/>
      <c r="H48" s="144">
        <v>27.6</v>
      </c>
      <c r="I48" s="148" t="s">
        <v>317</v>
      </c>
      <c r="J48" s="144">
        <f>IF(H48="","",ROUND(H48*0.75,2))</f>
        <v>20.7</v>
      </c>
      <c r="K48" s="148" t="s">
        <v>317</v>
      </c>
      <c r="L48" s="149"/>
      <c r="M48" s="159"/>
      <c r="N48" s="165"/>
      <c r="O48" s="156"/>
      <c r="P48" s="148" t="s">
        <v>318</v>
      </c>
      <c r="Q48" s="133"/>
      <c r="R48" s="133"/>
      <c r="S48" s="133"/>
      <c r="T48" s="134"/>
      <c r="U48" s="144">
        <v>23.6</v>
      </c>
      <c r="V48" s="148" t="s">
        <v>317</v>
      </c>
      <c r="W48" s="144">
        <f>IF(U48="","",ROUND(U48*0.75,2))</f>
        <v>17.7</v>
      </c>
      <c r="X48" s="148" t="s">
        <v>317</v>
      </c>
      <c r="Y48" s="149"/>
    </row>
    <row r="49" spans="1:25" ht="12.75" customHeight="1" x14ac:dyDescent="0.15">
      <c r="A49" s="165"/>
      <c r="B49" s="156"/>
      <c r="C49" s="148" t="s">
        <v>310</v>
      </c>
      <c r="D49" s="133"/>
      <c r="E49" s="133"/>
      <c r="F49" s="133"/>
      <c r="G49" s="134"/>
      <c r="H49" s="144">
        <v>16.5</v>
      </c>
      <c r="I49" s="148" t="s">
        <v>317</v>
      </c>
      <c r="J49" s="144">
        <f t="shared" si="0"/>
        <v>12.38</v>
      </c>
      <c r="K49" s="148" t="s">
        <v>317</v>
      </c>
      <c r="L49" s="149"/>
      <c r="M49" s="159"/>
      <c r="N49" s="165"/>
      <c r="O49" s="156"/>
      <c r="P49" s="148" t="s">
        <v>252</v>
      </c>
      <c r="Q49" s="133"/>
      <c r="R49" s="133"/>
      <c r="S49" s="133"/>
      <c r="T49" s="134"/>
      <c r="U49" s="144">
        <v>22.2</v>
      </c>
      <c r="V49" s="148" t="s">
        <v>317</v>
      </c>
      <c r="W49" s="144">
        <f t="shared" si="1"/>
        <v>16.649999999999999</v>
      </c>
      <c r="X49" s="148" t="s">
        <v>317</v>
      </c>
      <c r="Y49" s="149"/>
    </row>
    <row r="50" spans="1:25" ht="12.75" customHeight="1" x14ac:dyDescent="0.15">
      <c r="A50" s="165"/>
      <c r="B50" s="156"/>
      <c r="C50" s="148"/>
      <c r="D50" s="133"/>
      <c r="E50" s="133"/>
      <c r="F50" s="133"/>
      <c r="G50" s="134"/>
      <c r="H50" s="144">
        <v>86.9</v>
      </c>
      <c r="I50" s="148" t="s">
        <v>317</v>
      </c>
      <c r="J50" s="144">
        <f t="shared" si="0"/>
        <v>65.180000000000007</v>
      </c>
      <c r="K50" s="148" t="s">
        <v>317</v>
      </c>
      <c r="L50" s="149"/>
      <c r="M50" s="159"/>
      <c r="N50" s="165"/>
      <c r="O50" s="156"/>
      <c r="P50" s="148" t="s">
        <v>319</v>
      </c>
      <c r="Q50" s="133"/>
      <c r="R50" s="133"/>
      <c r="S50" s="133"/>
      <c r="T50" s="134"/>
      <c r="U50" s="144">
        <v>78.599999999999994</v>
      </c>
      <c r="V50" s="148" t="s">
        <v>317</v>
      </c>
      <c r="W50" s="144">
        <f t="shared" si="1"/>
        <v>58.95</v>
      </c>
      <c r="X50" s="148" t="s">
        <v>317</v>
      </c>
      <c r="Y50" s="149"/>
    </row>
    <row r="51" spans="1:25" ht="12.75" customHeight="1" x14ac:dyDescent="0.15">
      <c r="A51" s="165"/>
      <c r="B51" s="156"/>
      <c r="C51" s="151"/>
      <c r="D51" s="133"/>
      <c r="E51" s="133"/>
      <c r="F51" s="133"/>
      <c r="G51" s="134"/>
      <c r="H51" s="152">
        <v>1.5</v>
      </c>
      <c r="I51" s="151" t="s">
        <v>317</v>
      </c>
      <c r="J51" s="152">
        <f t="shared" si="0"/>
        <v>1.1299999999999999</v>
      </c>
      <c r="K51" s="151" t="s">
        <v>317</v>
      </c>
      <c r="L51" s="155"/>
      <c r="M51" s="159"/>
      <c r="N51" s="165"/>
      <c r="O51" s="156"/>
      <c r="P51" s="151"/>
      <c r="Q51" s="133"/>
      <c r="R51" s="133"/>
      <c r="S51" s="133"/>
      <c r="T51" s="134"/>
      <c r="U51" s="152">
        <v>1.9</v>
      </c>
      <c r="V51" s="151" t="s">
        <v>317</v>
      </c>
      <c r="W51" s="152">
        <f t="shared" si="1"/>
        <v>1.43</v>
      </c>
      <c r="X51" s="151" t="s">
        <v>317</v>
      </c>
      <c r="Y51" s="155"/>
    </row>
    <row r="52" spans="1:25" ht="12.75" customHeight="1" x14ac:dyDescent="0.15">
      <c r="A52" s="139">
        <v>10</v>
      </c>
      <c r="B52" s="156" t="s">
        <v>255</v>
      </c>
      <c r="C52" s="168" t="s">
        <v>311</v>
      </c>
      <c r="D52" s="133" t="s">
        <v>312</v>
      </c>
      <c r="E52" s="133" t="s">
        <v>313</v>
      </c>
      <c r="F52" s="133" t="s">
        <v>320</v>
      </c>
      <c r="G52" s="134" t="s">
        <v>315</v>
      </c>
      <c r="H52" s="158">
        <v>615</v>
      </c>
      <c r="I52" s="136" t="s">
        <v>316</v>
      </c>
      <c r="J52" s="135">
        <f>IF(H52="","",H52*0.75)</f>
        <v>461.25</v>
      </c>
      <c r="K52" s="136" t="s">
        <v>316</v>
      </c>
      <c r="L52" s="141"/>
      <c r="M52" s="138"/>
      <c r="N52" s="139">
        <v>25</v>
      </c>
      <c r="O52" s="156" t="s">
        <v>264</v>
      </c>
      <c r="P52" s="163" t="s">
        <v>162</v>
      </c>
      <c r="Q52" s="133" t="s">
        <v>321</v>
      </c>
      <c r="R52" s="133" t="s">
        <v>322</v>
      </c>
      <c r="S52" s="133" t="s">
        <v>323</v>
      </c>
      <c r="T52" s="134" t="s">
        <v>324</v>
      </c>
      <c r="U52" s="158">
        <v>639</v>
      </c>
      <c r="V52" s="136" t="s">
        <v>316</v>
      </c>
      <c r="W52" s="135">
        <f>IF(U52="","",U52*0.75)</f>
        <v>479.25</v>
      </c>
      <c r="X52" s="136" t="s">
        <v>316</v>
      </c>
      <c r="Y52" s="137" t="s">
        <v>325</v>
      </c>
    </row>
    <row r="53" spans="1:25" ht="12.75" customHeight="1" x14ac:dyDescent="0.15">
      <c r="A53" s="165"/>
      <c r="B53" s="156"/>
      <c r="C53" s="148" t="s">
        <v>318</v>
      </c>
      <c r="D53" s="133"/>
      <c r="E53" s="133"/>
      <c r="F53" s="133"/>
      <c r="G53" s="134"/>
      <c r="H53" s="144">
        <v>24</v>
      </c>
      <c r="I53" s="148" t="s">
        <v>317</v>
      </c>
      <c r="J53" s="144">
        <f>IF(H53="","",ROUND(H53*0.75,2))</f>
        <v>18</v>
      </c>
      <c r="K53" s="148" t="s">
        <v>317</v>
      </c>
      <c r="L53" s="149"/>
      <c r="M53" s="159"/>
      <c r="N53" s="165"/>
      <c r="O53" s="156"/>
      <c r="P53" s="148" t="s">
        <v>164</v>
      </c>
      <c r="Q53" s="133"/>
      <c r="R53" s="133"/>
      <c r="S53" s="133"/>
      <c r="T53" s="134"/>
      <c r="U53" s="144">
        <v>20.3</v>
      </c>
      <c r="V53" s="148" t="s">
        <v>317</v>
      </c>
      <c r="W53" s="144">
        <f>IF(U53="","",ROUND(U53*0.75,2))</f>
        <v>15.23</v>
      </c>
      <c r="X53" s="148" t="s">
        <v>317</v>
      </c>
      <c r="Y53" s="146" t="s">
        <v>326</v>
      </c>
    </row>
    <row r="54" spans="1:25" ht="12.75" customHeight="1" x14ac:dyDescent="0.15">
      <c r="A54" s="165"/>
      <c r="B54" s="156"/>
      <c r="C54" s="148" t="s">
        <v>252</v>
      </c>
      <c r="D54" s="133"/>
      <c r="E54" s="133"/>
      <c r="F54" s="133"/>
      <c r="G54" s="134"/>
      <c r="H54" s="144">
        <v>22.3</v>
      </c>
      <c r="I54" s="148" t="s">
        <v>317</v>
      </c>
      <c r="J54" s="144">
        <f t="shared" si="0"/>
        <v>16.73</v>
      </c>
      <c r="K54" s="148" t="s">
        <v>317</v>
      </c>
      <c r="L54" s="149"/>
      <c r="M54" s="159"/>
      <c r="N54" s="165"/>
      <c r="O54" s="156"/>
      <c r="P54" s="148" t="s">
        <v>95</v>
      </c>
      <c r="Q54" s="133"/>
      <c r="R54" s="133"/>
      <c r="S54" s="133"/>
      <c r="T54" s="134"/>
      <c r="U54" s="144">
        <v>19.899999999999999</v>
      </c>
      <c r="V54" s="148" t="s">
        <v>317</v>
      </c>
      <c r="W54" s="144">
        <f t="shared" si="1"/>
        <v>14.93</v>
      </c>
      <c r="X54" s="148" t="s">
        <v>317</v>
      </c>
      <c r="Y54" s="146"/>
    </row>
    <row r="55" spans="1:25" ht="12.75" customHeight="1" x14ac:dyDescent="0.15">
      <c r="A55" s="165"/>
      <c r="B55" s="156"/>
      <c r="C55" s="148" t="s">
        <v>319</v>
      </c>
      <c r="D55" s="133"/>
      <c r="E55" s="133"/>
      <c r="F55" s="133"/>
      <c r="G55" s="134"/>
      <c r="H55" s="144">
        <v>78.2</v>
      </c>
      <c r="I55" s="148" t="s">
        <v>317</v>
      </c>
      <c r="J55" s="144">
        <f t="shared" si="0"/>
        <v>58.65</v>
      </c>
      <c r="K55" s="148" t="s">
        <v>317</v>
      </c>
      <c r="L55" s="149"/>
      <c r="M55" s="159"/>
      <c r="N55" s="165"/>
      <c r="O55" s="156"/>
      <c r="P55" s="148"/>
      <c r="Q55" s="133"/>
      <c r="R55" s="133"/>
      <c r="S55" s="133"/>
      <c r="T55" s="134"/>
      <c r="U55" s="144">
        <v>92.8</v>
      </c>
      <c r="V55" s="148" t="s">
        <v>317</v>
      </c>
      <c r="W55" s="144">
        <f t="shared" si="1"/>
        <v>69.599999999999994</v>
      </c>
      <c r="X55" s="148" t="s">
        <v>317</v>
      </c>
      <c r="Y55" s="146"/>
    </row>
    <row r="56" spans="1:25" ht="12.75" customHeight="1" x14ac:dyDescent="0.15">
      <c r="A56" s="165"/>
      <c r="B56" s="156"/>
      <c r="C56" s="151"/>
      <c r="D56" s="133"/>
      <c r="E56" s="133"/>
      <c r="F56" s="133"/>
      <c r="G56" s="134"/>
      <c r="H56" s="152">
        <v>1.9</v>
      </c>
      <c r="I56" s="151" t="s">
        <v>317</v>
      </c>
      <c r="J56" s="152">
        <f t="shared" si="0"/>
        <v>1.43</v>
      </c>
      <c r="K56" s="151" t="s">
        <v>317</v>
      </c>
      <c r="L56" s="155"/>
      <c r="M56" s="159"/>
      <c r="N56" s="165"/>
      <c r="O56" s="156"/>
      <c r="P56" s="151"/>
      <c r="Q56" s="133"/>
      <c r="R56" s="133"/>
      <c r="S56" s="133"/>
      <c r="T56" s="134"/>
      <c r="U56" s="152">
        <v>3.2</v>
      </c>
      <c r="V56" s="151" t="s">
        <v>317</v>
      </c>
      <c r="W56" s="152">
        <f t="shared" si="1"/>
        <v>2.4</v>
      </c>
      <c r="X56" s="151" t="s">
        <v>317</v>
      </c>
      <c r="Y56" s="154"/>
    </row>
    <row r="57" spans="1:25" ht="12.75" customHeight="1" x14ac:dyDescent="0.15">
      <c r="A57" s="139">
        <v>11</v>
      </c>
      <c r="B57" s="156" t="s">
        <v>264</v>
      </c>
      <c r="C57" s="169" t="s">
        <v>162</v>
      </c>
      <c r="D57" s="133" t="s">
        <v>321</v>
      </c>
      <c r="E57" s="133" t="s">
        <v>322</v>
      </c>
      <c r="F57" s="133" t="s">
        <v>323</v>
      </c>
      <c r="G57" s="134" t="s">
        <v>324</v>
      </c>
      <c r="H57" s="158">
        <v>639</v>
      </c>
      <c r="I57" s="136" t="s">
        <v>316</v>
      </c>
      <c r="J57" s="135">
        <f>IF(H57="","",H57*0.75)</f>
        <v>479.25</v>
      </c>
      <c r="K57" s="136" t="s">
        <v>316</v>
      </c>
      <c r="L57" s="141"/>
      <c r="M57" s="138"/>
      <c r="N57" s="139">
        <v>26</v>
      </c>
      <c r="O57" s="156" t="s">
        <v>272</v>
      </c>
      <c r="P57" s="170" t="s">
        <v>167</v>
      </c>
      <c r="Q57" s="133" t="s">
        <v>327</v>
      </c>
      <c r="R57" s="133" t="s">
        <v>328</v>
      </c>
      <c r="S57" s="133" t="s">
        <v>329</v>
      </c>
      <c r="T57" s="134" t="s">
        <v>330</v>
      </c>
      <c r="U57" s="158">
        <v>500</v>
      </c>
      <c r="V57" s="136" t="s">
        <v>316</v>
      </c>
      <c r="W57" s="135">
        <f>IF(U57="","",U57*0.75)</f>
        <v>375</v>
      </c>
      <c r="X57" s="136" t="s">
        <v>316</v>
      </c>
      <c r="Y57" s="137" t="s">
        <v>325</v>
      </c>
    </row>
    <row r="58" spans="1:25" ht="12.75" customHeight="1" x14ac:dyDescent="0.15">
      <c r="A58" s="165"/>
      <c r="B58" s="156"/>
      <c r="C58" s="148" t="s">
        <v>164</v>
      </c>
      <c r="D58" s="133"/>
      <c r="E58" s="133"/>
      <c r="F58" s="133"/>
      <c r="G58" s="134"/>
      <c r="H58" s="144">
        <v>20.3</v>
      </c>
      <c r="I58" s="148" t="s">
        <v>317</v>
      </c>
      <c r="J58" s="144">
        <f>IF(H58="","",ROUND(H58*0.75,2))</f>
        <v>15.23</v>
      </c>
      <c r="K58" s="148" t="s">
        <v>317</v>
      </c>
      <c r="L58" s="149"/>
      <c r="M58" s="159"/>
      <c r="N58" s="165"/>
      <c r="O58" s="156"/>
      <c r="P58" s="148" t="s">
        <v>168</v>
      </c>
      <c r="Q58" s="133"/>
      <c r="R58" s="133"/>
      <c r="S58" s="133"/>
      <c r="T58" s="134"/>
      <c r="U58" s="144">
        <v>17.2</v>
      </c>
      <c r="V58" s="148" t="s">
        <v>317</v>
      </c>
      <c r="W58" s="144">
        <f>IF(U58="","",ROUND(U58*0.75,2))</f>
        <v>12.9</v>
      </c>
      <c r="X58" s="148" t="s">
        <v>317</v>
      </c>
      <c r="Y58" s="146" t="s">
        <v>331</v>
      </c>
    </row>
    <row r="59" spans="1:25" ht="12.75" customHeight="1" x14ac:dyDescent="0.15">
      <c r="A59" s="165"/>
      <c r="B59" s="156"/>
      <c r="C59" s="148" t="s">
        <v>95</v>
      </c>
      <c r="D59" s="133"/>
      <c r="E59" s="133"/>
      <c r="F59" s="133"/>
      <c r="G59" s="134"/>
      <c r="H59" s="144">
        <v>19.899999999999999</v>
      </c>
      <c r="I59" s="148" t="s">
        <v>317</v>
      </c>
      <c r="J59" s="144">
        <f t="shared" si="0"/>
        <v>14.93</v>
      </c>
      <c r="K59" s="148" t="s">
        <v>317</v>
      </c>
      <c r="L59" s="149"/>
      <c r="M59" s="159"/>
      <c r="N59" s="165"/>
      <c r="O59" s="156"/>
      <c r="P59" s="148" t="s">
        <v>332</v>
      </c>
      <c r="Q59" s="133"/>
      <c r="R59" s="133"/>
      <c r="S59" s="133"/>
      <c r="T59" s="134"/>
      <c r="U59" s="144">
        <v>14.5</v>
      </c>
      <c r="V59" s="148" t="s">
        <v>317</v>
      </c>
      <c r="W59" s="144">
        <f t="shared" si="1"/>
        <v>10.88</v>
      </c>
      <c r="X59" s="148" t="s">
        <v>317</v>
      </c>
      <c r="Y59" s="146"/>
    </row>
    <row r="60" spans="1:25" ht="12.75" customHeight="1" x14ac:dyDescent="0.15">
      <c r="A60" s="165"/>
      <c r="B60" s="156"/>
      <c r="C60" s="148"/>
      <c r="D60" s="133"/>
      <c r="E60" s="133"/>
      <c r="F60" s="133"/>
      <c r="G60" s="134"/>
      <c r="H60" s="144">
        <v>92.8</v>
      </c>
      <c r="I60" s="148" t="s">
        <v>317</v>
      </c>
      <c r="J60" s="144">
        <f t="shared" si="0"/>
        <v>69.599999999999994</v>
      </c>
      <c r="K60" s="148" t="s">
        <v>317</v>
      </c>
      <c r="L60" s="149"/>
      <c r="M60" s="159"/>
      <c r="N60" s="165"/>
      <c r="O60" s="156"/>
      <c r="P60" s="148" t="s">
        <v>123</v>
      </c>
      <c r="Q60" s="133"/>
      <c r="R60" s="133"/>
      <c r="S60" s="133"/>
      <c r="T60" s="134"/>
      <c r="U60" s="144">
        <v>74.900000000000006</v>
      </c>
      <c r="V60" s="148" t="s">
        <v>317</v>
      </c>
      <c r="W60" s="144">
        <f t="shared" si="1"/>
        <v>56.18</v>
      </c>
      <c r="X60" s="148" t="s">
        <v>317</v>
      </c>
      <c r="Y60" s="146"/>
    </row>
    <row r="61" spans="1:25" ht="12.75" customHeight="1" x14ac:dyDescent="0.15">
      <c r="A61" s="165"/>
      <c r="B61" s="156"/>
      <c r="C61" s="151"/>
      <c r="D61" s="133"/>
      <c r="E61" s="133"/>
      <c r="F61" s="133"/>
      <c r="G61" s="134"/>
      <c r="H61" s="152">
        <v>3.2</v>
      </c>
      <c r="I61" s="151" t="s">
        <v>317</v>
      </c>
      <c r="J61" s="152">
        <f t="shared" si="0"/>
        <v>2.4</v>
      </c>
      <c r="K61" s="151" t="s">
        <v>317</v>
      </c>
      <c r="L61" s="155"/>
      <c r="M61" s="159"/>
      <c r="N61" s="165"/>
      <c r="O61" s="156"/>
      <c r="P61" s="151"/>
      <c r="Q61" s="133"/>
      <c r="R61" s="133"/>
      <c r="S61" s="133"/>
      <c r="T61" s="134"/>
      <c r="U61" s="152">
        <v>0.9</v>
      </c>
      <c r="V61" s="151" t="s">
        <v>317</v>
      </c>
      <c r="W61" s="152">
        <f t="shared" si="1"/>
        <v>0.68</v>
      </c>
      <c r="X61" s="151" t="s">
        <v>317</v>
      </c>
      <c r="Y61" s="154"/>
    </row>
    <row r="62" spans="1:25" ht="12.75" customHeight="1" x14ac:dyDescent="0.15">
      <c r="A62" s="139">
        <v>12</v>
      </c>
      <c r="B62" s="156" t="s">
        <v>272</v>
      </c>
      <c r="C62" s="170" t="s">
        <v>167</v>
      </c>
      <c r="D62" s="133" t="s">
        <v>327</v>
      </c>
      <c r="E62" s="133" t="s">
        <v>328</v>
      </c>
      <c r="F62" s="133" t="s">
        <v>333</v>
      </c>
      <c r="G62" s="134" t="s">
        <v>330</v>
      </c>
      <c r="H62" s="158">
        <v>506</v>
      </c>
      <c r="I62" s="136" t="s">
        <v>316</v>
      </c>
      <c r="J62" s="135">
        <f>IF(H62="","",H62*0.75)</f>
        <v>379.5</v>
      </c>
      <c r="K62" s="136" t="s">
        <v>316</v>
      </c>
      <c r="L62" s="137" t="s">
        <v>325</v>
      </c>
      <c r="M62" s="138"/>
      <c r="N62" s="139">
        <v>27</v>
      </c>
      <c r="O62" s="156" t="s">
        <v>49</v>
      </c>
      <c r="P62" s="171" t="s">
        <v>176</v>
      </c>
      <c r="Q62" s="133" t="s">
        <v>334</v>
      </c>
      <c r="R62" s="133" t="s">
        <v>335</v>
      </c>
      <c r="S62" s="133" t="s">
        <v>336</v>
      </c>
      <c r="T62" s="134" t="s">
        <v>337</v>
      </c>
      <c r="U62" s="158">
        <v>589</v>
      </c>
      <c r="V62" s="136" t="s">
        <v>316</v>
      </c>
      <c r="W62" s="135">
        <f>IF(U62="","",U62*0.75)</f>
        <v>441.75</v>
      </c>
      <c r="X62" s="136" t="s">
        <v>316</v>
      </c>
      <c r="Y62" s="137" t="s">
        <v>325</v>
      </c>
    </row>
    <row r="63" spans="1:25" ht="12.75" customHeight="1" x14ac:dyDescent="0.15">
      <c r="A63" s="165"/>
      <c r="B63" s="156"/>
      <c r="C63" s="148" t="s">
        <v>168</v>
      </c>
      <c r="D63" s="133"/>
      <c r="E63" s="133"/>
      <c r="F63" s="133"/>
      <c r="G63" s="134"/>
      <c r="H63" s="144">
        <v>17</v>
      </c>
      <c r="I63" s="148" t="s">
        <v>317</v>
      </c>
      <c r="J63" s="144">
        <f>IF(H63="","",ROUND(H63*0.75,2))</f>
        <v>12.75</v>
      </c>
      <c r="K63" s="148" t="s">
        <v>317</v>
      </c>
      <c r="L63" s="146" t="s">
        <v>331</v>
      </c>
      <c r="M63" s="159"/>
      <c r="N63" s="165"/>
      <c r="O63" s="156"/>
      <c r="P63" s="148" t="s">
        <v>178</v>
      </c>
      <c r="Q63" s="133"/>
      <c r="R63" s="133"/>
      <c r="S63" s="133"/>
      <c r="T63" s="134"/>
      <c r="U63" s="144">
        <v>22.4</v>
      </c>
      <c r="V63" s="148" t="s">
        <v>317</v>
      </c>
      <c r="W63" s="144">
        <f>IF(U63="","",ROUND(U63*0.75,2))</f>
        <v>16.8</v>
      </c>
      <c r="X63" s="148" t="s">
        <v>317</v>
      </c>
      <c r="Y63" s="146" t="s">
        <v>338</v>
      </c>
    </row>
    <row r="64" spans="1:25" ht="12.75" customHeight="1" x14ac:dyDescent="0.15">
      <c r="A64" s="165"/>
      <c r="B64" s="156"/>
      <c r="C64" s="148" t="s">
        <v>332</v>
      </c>
      <c r="D64" s="133"/>
      <c r="E64" s="133"/>
      <c r="F64" s="133"/>
      <c r="G64" s="134"/>
      <c r="H64" s="144">
        <v>14.5</v>
      </c>
      <c r="I64" s="148" t="s">
        <v>317</v>
      </c>
      <c r="J64" s="144">
        <f t="shared" si="0"/>
        <v>10.88</v>
      </c>
      <c r="K64" s="148" t="s">
        <v>317</v>
      </c>
      <c r="L64" s="146"/>
      <c r="M64" s="159"/>
      <c r="N64" s="165"/>
      <c r="O64" s="156"/>
      <c r="P64" s="148" t="s">
        <v>339</v>
      </c>
      <c r="Q64" s="133"/>
      <c r="R64" s="133"/>
      <c r="S64" s="133"/>
      <c r="T64" s="134"/>
      <c r="U64" s="144">
        <v>17.899999999999999</v>
      </c>
      <c r="V64" s="148" t="s">
        <v>317</v>
      </c>
      <c r="W64" s="144">
        <f t="shared" si="1"/>
        <v>13.43</v>
      </c>
      <c r="X64" s="148" t="s">
        <v>317</v>
      </c>
      <c r="Y64" s="146"/>
    </row>
    <row r="65" spans="1:25" ht="12.75" customHeight="1" x14ac:dyDescent="0.15">
      <c r="A65" s="165"/>
      <c r="B65" s="156"/>
      <c r="C65" s="148" t="s">
        <v>173</v>
      </c>
      <c r="D65" s="133"/>
      <c r="E65" s="133"/>
      <c r="F65" s="133"/>
      <c r="G65" s="134"/>
      <c r="H65" s="144">
        <v>76.099999999999994</v>
      </c>
      <c r="I65" s="148" t="s">
        <v>317</v>
      </c>
      <c r="J65" s="144">
        <f t="shared" si="0"/>
        <v>57.08</v>
      </c>
      <c r="K65" s="148" t="s">
        <v>317</v>
      </c>
      <c r="L65" s="146"/>
      <c r="M65" s="159"/>
      <c r="N65" s="165"/>
      <c r="O65" s="156"/>
      <c r="P65" s="148"/>
      <c r="Q65" s="133"/>
      <c r="R65" s="133"/>
      <c r="S65" s="133"/>
      <c r="T65" s="134"/>
      <c r="U65" s="144">
        <v>82.4</v>
      </c>
      <c r="V65" s="148" t="s">
        <v>317</v>
      </c>
      <c r="W65" s="144">
        <f t="shared" si="1"/>
        <v>61.8</v>
      </c>
      <c r="X65" s="148" t="s">
        <v>317</v>
      </c>
      <c r="Y65" s="146"/>
    </row>
    <row r="66" spans="1:25" ht="12.75" customHeight="1" x14ac:dyDescent="0.15">
      <c r="A66" s="165"/>
      <c r="B66" s="156"/>
      <c r="C66" s="151"/>
      <c r="D66" s="133"/>
      <c r="E66" s="133"/>
      <c r="F66" s="133"/>
      <c r="G66" s="134"/>
      <c r="H66" s="152">
        <v>0.9</v>
      </c>
      <c r="I66" s="151" t="s">
        <v>317</v>
      </c>
      <c r="J66" s="152">
        <f t="shared" si="0"/>
        <v>0.68</v>
      </c>
      <c r="K66" s="151" t="s">
        <v>317</v>
      </c>
      <c r="L66" s="154"/>
      <c r="M66" s="159"/>
      <c r="N66" s="165"/>
      <c r="O66" s="156"/>
      <c r="P66" s="151"/>
      <c r="Q66" s="133"/>
      <c r="R66" s="133"/>
      <c r="S66" s="133"/>
      <c r="T66" s="134"/>
      <c r="U66" s="152">
        <v>1.1000000000000001</v>
      </c>
      <c r="V66" s="151" t="s">
        <v>317</v>
      </c>
      <c r="W66" s="152">
        <f t="shared" si="1"/>
        <v>0.83</v>
      </c>
      <c r="X66" s="151" t="s">
        <v>317</v>
      </c>
      <c r="Y66" s="154"/>
    </row>
    <row r="67" spans="1:25" ht="12.75" customHeight="1" x14ac:dyDescent="0.15">
      <c r="A67" s="139">
        <v>13</v>
      </c>
      <c r="B67" s="156" t="s">
        <v>49</v>
      </c>
      <c r="C67" s="168" t="s">
        <v>176</v>
      </c>
      <c r="D67" s="133" t="s">
        <v>334</v>
      </c>
      <c r="E67" s="133" t="s">
        <v>335</v>
      </c>
      <c r="F67" s="133" t="s">
        <v>336</v>
      </c>
      <c r="G67" s="134" t="s">
        <v>337</v>
      </c>
      <c r="H67" s="158">
        <v>589</v>
      </c>
      <c r="I67" s="136" t="s">
        <v>316</v>
      </c>
      <c r="J67" s="135">
        <f>IF(H67="","",H67*0.75)</f>
        <v>441.75</v>
      </c>
      <c r="K67" s="136" t="s">
        <v>316</v>
      </c>
      <c r="L67" s="137" t="s">
        <v>325</v>
      </c>
      <c r="M67" s="138"/>
      <c r="N67" s="139">
        <v>28</v>
      </c>
      <c r="O67" s="156" t="s">
        <v>286</v>
      </c>
      <c r="P67" s="172" t="s">
        <v>203</v>
      </c>
      <c r="Q67" s="133" t="s">
        <v>340</v>
      </c>
      <c r="R67" s="133" t="s">
        <v>341</v>
      </c>
      <c r="S67" s="133" t="s">
        <v>342</v>
      </c>
      <c r="T67" s="134" t="s">
        <v>343</v>
      </c>
      <c r="U67" s="158">
        <v>572</v>
      </c>
      <c r="V67" s="136" t="s">
        <v>316</v>
      </c>
      <c r="W67" s="135">
        <f>IF(U67="","",U67*0.75)</f>
        <v>429</v>
      </c>
      <c r="X67" s="136" t="s">
        <v>316</v>
      </c>
      <c r="Y67" s="137" t="s">
        <v>325</v>
      </c>
    </row>
    <row r="68" spans="1:25" ht="12.75" customHeight="1" x14ac:dyDescent="0.15">
      <c r="A68" s="165"/>
      <c r="B68" s="156"/>
      <c r="C68" s="148" t="s">
        <v>178</v>
      </c>
      <c r="D68" s="133"/>
      <c r="E68" s="133"/>
      <c r="F68" s="133"/>
      <c r="G68" s="134"/>
      <c r="H68" s="144">
        <v>22.4</v>
      </c>
      <c r="I68" s="148" t="s">
        <v>317</v>
      </c>
      <c r="J68" s="144">
        <f>IF(H68="","",ROUND(H68*0.75,2))</f>
        <v>16.8</v>
      </c>
      <c r="K68" s="148" t="s">
        <v>317</v>
      </c>
      <c r="L68" s="146" t="s">
        <v>338</v>
      </c>
      <c r="M68" s="159"/>
      <c r="N68" s="165"/>
      <c r="O68" s="156"/>
      <c r="P68" s="148" t="s">
        <v>185</v>
      </c>
      <c r="Q68" s="133"/>
      <c r="R68" s="133"/>
      <c r="S68" s="133"/>
      <c r="T68" s="134"/>
      <c r="U68" s="144">
        <v>18.399999999999999</v>
      </c>
      <c r="V68" s="148" t="s">
        <v>317</v>
      </c>
      <c r="W68" s="144">
        <f>IF(U68="","",ROUND(U68*0.75,2))</f>
        <v>13.8</v>
      </c>
      <c r="X68" s="148" t="s">
        <v>317</v>
      </c>
      <c r="Y68" s="146" t="s">
        <v>344</v>
      </c>
    </row>
    <row r="69" spans="1:25" ht="12.75" customHeight="1" x14ac:dyDescent="0.15">
      <c r="A69" s="165"/>
      <c r="B69" s="156"/>
      <c r="C69" s="148" t="s">
        <v>339</v>
      </c>
      <c r="D69" s="133"/>
      <c r="E69" s="133"/>
      <c r="F69" s="133"/>
      <c r="G69" s="134"/>
      <c r="H69" s="144">
        <v>17.899999999999999</v>
      </c>
      <c r="I69" s="148" t="s">
        <v>317</v>
      </c>
      <c r="J69" s="144">
        <f t="shared" si="0"/>
        <v>13.43</v>
      </c>
      <c r="K69" s="148" t="s">
        <v>317</v>
      </c>
      <c r="L69" s="146"/>
      <c r="M69" s="159"/>
      <c r="N69" s="165"/>
      <c r="O69" s="156"/>
      <c r="P69" s="148" t="s">
        <v>345</v>
      </c>
      <c r="Q69" s="133"/>
      <c r="R69" s="133"/>
      <c r="S69" s="133"/>
      <c r="T69" s="134"/>
      <c r="U69" s="144">
        <v>19.899999999999999</v>
      </c>
      <c r="V69" s="148" t="s">
        <v>317</v>
      </c>
      <c r="W69" s="144">
        <f t="shared" si="1"/>
        <v>14.93</v>
      </c>
      <c r="X69" s="148" t="s">
        <v>317</v>
      </c>
      <c r="Y69" s="146"/>
    </row>
    <row r="70" spans="1:25" ht="12.75" customHeight="1" x14ac:dyDescent="0.15">
      <c r="A70" s="165"/>
      <c r="B70" s="156"/>
      <c r="C70" s="148"/>
      <c r="D70" s="133"/>
      <c r="E70" s="133"/>
      <c r="F70" s="133"/>
      <c r="G70" s="134"/>
      <c r="H70" s="144">
        <v>82.4</v>
      </c>
      <c r="I70" s="148" t="s">
        <v>317</v>
      </c>
      <c r="J70" s="144">
        <f t="shared" si="0"/>
        <v>61.8</v>
      </c>
      <c r="K70" s="148" t="s">
        <v>317</v>
      </c>
      <c r="L70" s="146"/>
      <c r="M70" s="159"/>
      <c r="N70" s="165"/>
      <c r="O70" s="156"/>
      <c r="P70" s="148" t="s">
        <v>79</v>
      </c>
      <c r="Q70" s="133"/>
      <c r="R70" s="133"/>
      <c r="S70" s="133"/>
      <c r="T70" s="134"/>
      <c r="U70" s="144">
        <v>79.3</v>
      </c>
      <c r="V70" s="148" t="s">
        <v>317</v>
      </c>
      <c r="W70" s="144">
        <f t="shared" si="1"/>
        <v>59.48</v>
      </c>
      <c r="X70" s="148" t="s">
        <v>317</v>
      </c>
      <c r="Y70" s="146"/>
    </row>
    <row r="71" spans="1:25" ht="12.75" customHeight="1" x14ac:dyDescent="0.15">
      <c r="A71" s="165"/>
      <c r="B71" s="156"/>
      <c r="C71" s="151"/>
      <c r="D71" s="133"/>
      <c r="E71" s="133"/>
      <c r="F71" s="133"/>
      <c r="G71" s="134"/>
      <c r="H71" s="152">
        <v>1.1000000000000001</v>
      </c>
      <c r="I71" s="151" t="s">
        <v>317</v>
      </c>
      <c r="J71" s="152">
        <f t="shared" si="0"/>
        <v>0.83</v>
      </c>
      <c r="K71" s="151" t="s">
        <v>317</v>
      </c>
      <c r="L71" s="154"/>
      <c r="M71" s="159"/>
      <c r="N71" s="173"/>
      <c r="O71" s="174"/>
      <c r="P71" s="148" t="s">
        <v>154</v>
      </c>
      <c r="Q71" s="175"/>
      <c r="R71" s="175"/>
      <c r="S71" s="175"/>
      <c r="T71" s="176"/>
      <c r="U71" s="144">
        <v>1.6</v>
      </c>
      <c r="V71" s="148" t="s">
        <v>317</v>
      </c>
      <c r="W71" s="144">
        <f t="shared" si="1"/>
        <v>1.2</v>
      </c>
      <c r="X71" s="148" t="s">
        <v>317</v>
      </c>
      <c r="Y71" s="146"/>
    </row>
    <row r="72" spans="1:25" ht="12.75" customHeight="1" x14ac:dyDescent="0.15">
      <c r="A72" s="130" t="s">
        <v>346</v>
      </c>
      <c r="B72" s="131" t="s">
        <v>234</v>
      </c>
      <c r="C72" s="177" t="s">
        <v>347</v>
      </c>
      <c r="D72" s="133" t="s">
        <v>340</v>
      </c>
      <c r="E72" s="133" t="s">
        <v>341</v>
      </c>
      <c r="F72" s="133" t="s">
        <v>348</v>
      </c>
      <c r="G72" s="134" t="s">
        <v>343</v>
      </c>
      <c r="H72" s="158">
        <v>569</v>
      </c>
      <c r="I72" s="136" t="s">
        <v>316</v>
      </c>
      <c r="J72" s="135">
        <f>IF(H72="","",H72*0.75)</f>
        <v>426.75</v>
      </c>
      <c r="K72" s="136" t="s">
        <v>316</v>
      </c>
      <c r="L72" s="137" t="s">
        <v>325</v>
      </c>
      <c r="M72" s="138"/>
      <c r="N72" s="178" t="s">
        <v>349</v>
      </c>
      <c r="O72" s="178"/>
      <c r="P72" s="178"/>
      <c r="Q72" s="178"/>
      <c r="R72" s="178"/>
      <c r="S72" s="178"/>
      <c r="T72" s="178"/>
      <c r="U72" s="178"/>
      <c r="V72" s="179"/>
      <c r="W72" s="180"/>
      <c r="X72" s="179"/>
      <c r="Y72" s="181"/>
    </row>
    <row r="73" spans="1:25" ht="12.75" customHeight="1" x14ac:dyDescent="0.15">
      <c r="A73" s="142"/>
      <c r="B73" s="131"/>
      <c r="C73" s="148" t="s">
        <v>185</v>
      </c>
      <c r="D73" s="160"/>
      <c r="E73" s="160"/>
      <c r="F73" s="160"/>
      <c r="G73" s="182"/>
      <c r="H73" s="144">
        <v>18.399999999999999</v>
      </c>
      <c r="I73" s="148" t="s">
        <v>350</v>
      </c>
      <c r="J73" s="144">
        <f>IF(H73="","",ROUND(H73*0.75,2))</f>
        <v>13.8</v>
      </c>
      <c r="K73" s="148" t="s">
        <v>350</v>
      </c>
      <c r="L73" s="146" t="s">
        <v>351</v>
      </c>
      <c r="M73" s="159"/>
      <c r="N73" s="183"/>
      <c r="O73" s="183"/>
      <c r="P73" s="183"/>
      <c r="Q73" s="183"/>
      <c r="R73" s="183"/>
      <c r="S73" s="183"/>
      <c r="T73" s="183"/>
      <c r="U73" s="183"/>
      <c r="V73" s="184"/>
      <c r="W73" s="185"/>
      <c r="X73" s="184"/>
      <c r="Y73" s="186"/>
    </row>
    <row r="74" spans="1:25" ht="12.75" customHeight="1" x14ac:dyDescent="0.15">
      <c r="A74" s="142"/>
      <c r="B74" s="131"/>
      <c r="C74" s="148" t="s">
        <v>352</v>
      </c>
      <c r="D74" s="160"/>
      <c r="E74" s="160"/>
      <c r="F74" s="160"/>
      <c r="G74" s="182"/>
      <c r="H74" s="144">
        <v>19.899999999999892</v>
      </c>
      <c r="I74" s="148" t="s">
        <v>350</v>
      </c>
      <c r="J74" s="144">
        <f t="shared" si="0"/>
        <v>14.92</v>
      </c>
      <c r="K74" s="148" t="s">
        <v>350</v>
      </c>
      <c r="L74" s="146"/>
      <c r="M74" s="159"/>
      <c r="N74" s="187" t="s">
        <v>353</v>
      </c>
      <c r="O74" s="188"/>
      <c r="P74" s="189"/>
      <c r="Q74" s="190"/>
      <c r="R74" s="190"/>
      <c r="S74" s="190"/>
      <c r="T74" s="190"/>
      <c r="U74" s="191"/>
      <c r="V74" s="184"/>
      <c r="W74" s="185"/>
      <c r="X74" s="184"/>
      <c r="Y74" s="190"/>
    </row>
    <row r="75" spans="1:25" ht="12.75" customHeight="1" x14ac:dyDescent="0.15">
      <c r="A75" s="142"/>
      <c r="B75" s="131"/>
      <c r="C75" s="148" t="s">
        <v>79</v>
      </c>
      <c r="D75" s="160"/>
      <c r="E75" s="160"/>
      <c r="F75" s="160"/>
      <c r="G75" s="182"/>
      <c r="H75" s="144">
        <v>77.900000000000006</v>
      </c>
      <c r="I75" s="148" t="s">
        <v>350</v>
      </c>
      <c r="J75" s="144">
        <f t="shared" si="0"/>
        <v>58.43</v>
      </c>
      <c r="K75" s="148" t="s">
        <v>350</v>
      </c>
      <c r="L75" s="146"/>
      <c r="M75" s="159"/>
      <c r="N75" s="192" t="s">
        <v>354</v>
      </c>
      <c r="O75" s="188"/>
      <c r="P75" s="189"/>
      <c r="Q75" s="190"/>
      <c r="R75" s="190"/>
      <c r="S75" s="190"/>
      <c r="T75" s="190"/>
      <c r="U75" s="191"/>
      <c r="V75" s="184"/>
      <c r="W75" s="185"/>
      <c r="X75" s="184"/>
      <c r="Y75" s="190"/>
    </row>
    <row r="76" spans="1:25" ht="12.75" customHeight="1" x14ac:dyDescent="0.15">
      <c r="A76" s="142"/>
      <c r="B76" s="131"/>
      <c r="C76" s="151" t="s">
        <v>154</v>
      </c>
      <c r="D76" s="160"/>
      <c r="E76" s="160"/>
      <c r="F76" s="160"/>
      <c r="G76" s="182"/>
      <c r="H76" s="152">
        <v>1.6</v>
      </c>
      <c r="I76" s="151" t="s">
        <v>350</v>
      </c>
      <c r="J76" s="152">
        <f t="shared" si="0"/>
        <v>1.2</v>
      </c>
      <c r="K76" s="151" t="s">
        <v>350</v>
      </c>
      <c r="L76" s="154"/>
      <c r="M76" s="159"/>
      <c r="N76" s="138" t="s">
        <v>355</v>
      </c>
      <c r="O76" s="193"/>
      <c r="P76" s="193"/>
      <c r="Q76" s="193"/>
      <c r="R76" s="193"/>
      <c r="S76" s="193"/>
      <c r="T76" s="193"/>
      <c r="U76" s="193"/>
      <c r="V76" s="184"/>
      <c r="W76" s="185"/>
      <c r="X76" s="184"/>
      <c r="Y76" s="193"/>
    </row>
    <row r="77" spans="1:25" ht="12.75" customHeight="1" x14ac:dyDescent="0.15">
      <c r="A77" s="139">
        <v>15</v>
      </c>
      <c r="B77" s="139" t="s">
        <v>296</v>
      </c>
      <c r="C77" s="163" t="s">
        <v>189</v>
      </c>
      <c r="D77" s="133" t="s">
        <v>356</v>
      </c>
      <c r="E77" s="133" t="s">
        <v>357</v>
      </c>
      <c r="F77" s="133" t="s">
        <v>358</v>
      </c>
      <c r="G77" s="134" t="s">
        <v>359</v>
      </c>
      <c r="H77" s="158">
        <v>632</v>
      </c>
      <c r="I77" s="136" t="s">
        <v>360</v>
      </c>
      <c r="J77" s="135">
        <f>IF(H77="","",H77*0.75)</f>
        <v>474</v>
      </c>
      <c r="K77" s="136" t="s">
        <v>360</v>
      </c>
      <c r="L77" s="137" t="s">
        <v>361</v>
      </c>
      <c r="M77" s="138"/>
      <c r="N77" s="138" t="s">
        <v>362</v>
      </c>
      <c r="O77" s="189"/>
      <c r="P77" s="184"/>
      <c r="Q77" s="194"/>
      <c r="R77" s="194"/>
      <c r="S77" s="194"/>
      <c r="T77" s="195"/>
      <c r="U77" s="196"/>
      <c r="V77" s="192"/>
      <c r="W77" s="197"/>
      <c r="X77" s="192"/>
      <c r="Y77" s="198"/>
    </row>
    <row r="78" spans="1:25" ht="12.75" customHeight="1" x14ac:dyDescent="0.15">
      <c r="A78" s="139"/>
      <c r="B78" s="139"/>
      <c r="C78" s="150" t="s">
        <v>52</v>
      </c>
      <c r="D78" s="133"/>
      <c r="E78" s="133"/>
      <c r="F78" s="133"/>
      <c r="G78" s="134"/>
      <c r="H78" s="144">
        <v>20.399999999999999</v>
      </c>
      <c r="I78" s="148" t="s">
        <v>350</v>
      </c>
      <c r="J78" s="144">
        <f>IF(H78="","",ROUND(H78*0.75,2))</f>
        <v>15.3</v>
      </c>
      <c r="K78" s="148" t="s">
        <v>350</v>
      </c>
      <c r="L78" s="146" t="s">
        <v>363</v>
      </c>
      <c r="M78" s="159"/>
      <c r="N78" s="138" t="s">
        <v>364</v>
      </c>
      <c r="O78" s="189"/>
      <c r="P78" s="184"/>
      <c r="Q78" s="194"/>
      <c r="R78" s="194"/>
      <c r="S78" s="194"/>
      <c r="T78" s="195"/>
      <c r="U78" s="185"/>
      <c r="V78" s="184"/>
      <c r="W78" s="185"/>
      <c r="X78" s="184"/>
      <c r="Y78" s="198"/>
    </row>
    <row r="79" spans="1:25" ht="12.75" customHeight="1" x14ac:dyDescent="0.15">
      <c r="A79" s="139"/>
      <c r="B79" s="139"/>
      <c r="C79" s="148" t="s">
        <v>365</v>
      </c>
      <c r="D79" s="133"/>
      <c r="E79" s="133"/>
      <c r="F79" s="133"/>
      <c r="G79" s="134"/>
      <c r="H79" s="144">
        <v>23.8</v>
      </c>
      <c r="I79" s="148" t="s">
        <v>350</v>
      </c>
      <c r="J79" s="144">
        <f>IF(H79="","",ROUND(H79*0.75,2))</f>
        <v>17.850000000000001</v>
      </c>
      <c r="K79" s="148" t="s">
        <v>350</v>
      </c>
      <c r="L79" s="146" t="s">
        <v>366</v>
      </c>
      <c r="M79" s="159"/>
      <c r="N79" s="199" t="s">
        <v>367</v>
      </c>
      <c r="O79" s="189"/>
      <c r="P79" s="184"/>
      <c r="Q79" s="194"/>
      <c r="R79" s="194"/>
      <c r="S79" s="194"/>
      <c r="T79" s="195"/>
      <c r="U79" s="185"/>
      <c r="V79" s="184"/>
      <c r="W79" s="185"/>
      <c r="X79" s="184"/>
      <c r="Y79" s="198"/>
    </row>
    <row r="80" spans="1:25" ht="12.75" customHeight="1" x14ac:dyDescent="0.15">
      <c r="A80" s="139"/>
      <c r="B80" s="139"/>
      <c r="C80" s="148"/>
      <c r="D80" s="133"/>
      <c r="E80" s="133"/>
      <c r="F80" s="133"/>
      <c r="G80" s="134"/>
      <c r="H80" s="144">
        <v>82.5</v>
      </c>
      <c r="I80" s="148" t="s">
        <v>350</v>
      </c>
      <c r="J80" s="144">
        <f>IF(H80="","",ROUND(H80*0.75,2))</f>
        <v>61.88</v>
      </c>
      <c r="K80" s="148" t="s">
        <v>350</v>
      </c>
      <c r="L80" s="146"/>
      <c r="M80" s="159"/>
      <c r="N80" s="199" t="s">
        <v>368</v>
      </c>
      <c r="O80" s="189"/>
      <c r="P80" s="184"/>
      <c r="Q80" s="194"/>
      <c r="R80" s="194"/>
      <c r="S80" s="194"/>
      <c r="T80" s="195"/>
      <c r="U80" s="185"/>
      <c r="V80" s="184"/>
      <c r="W80" s="185"/>
      <c r="X80" s="184"/>
      <c r="Y80" s="198"/>
    </row>
    <row r="81" spans="1:26" ht="12.75" customHeight="1" x14ac:dyDescent="0.15">
      <c r="A81" s="139"/>
      <c r="B81" s="139"/>
      <c r="C81" s="151"/>
      <c r="D81" s="133"/>
      <c r="E81" s="133"/>
      <c r="F81" s="133"/>
      <c r="G81" s="134"/>
      <c r="H81" s="152">
        <v>2</v>
      </c>
      <c r="I81" s="151" t="s">
        <v>350</v>
      </c>
      <c r="J81" s="152">
        <f>IF(H81="","",ROUND(H81*0.75,2))</f>
        <v>1.5</v>
      </c>
      <c r="K81" s="151" t="s">
        <v>350</v>
      </c>
      <c r="L81" s="154"/>
      <c r="M81" s="159"/>
      <c r="N81" s="199" t="s">
        <v>369</v>
      </c>
      <c r="O81" s="189"/>
      <c r="P81" s="184"/>
      <c r="Q81" s="194"/>
      <c r="R81" s="194"/>
      <c r="S81" s="194"/>
      <c r="T81" s="195"/>
      <c r="U81" s="185"/>
      <c r="V81" s="184"/>
      <c r="W81" s="185"/>
      <c r="X81" s="184"/>
      <c r="Y81" s="198"/>
    </row>
    <row r="82" spans="1:26" ht="12.75" customHeight="1" x14ac:dyDescent="0.15">
      <c r="A82" s="139" t="s">
        <v>370</v>
      </c>
      <c r="B82" s="139"/>
      <c r="C82" s="122" t="s">
        <v>371</v>
      </c>
      <c r="D82" s="200" t="s">
        <v>372</v>
      </c>
      <c r="E82" s="201"/>
      <c r="F82" s="201"/>
      <c r="G82" s="202"/>
      <c r="H82" s="147"/>
      <c r="I82" s="159"/>
      <c r="J82" s="147"/>
      <c r="K82" s="159"/>
      <c r="L82" s="147"/>
      <c r="M82" s="159"/>
      <c r="N82" s="199" t="s">
        <v>373</v>
      </c>
      <c r="O82" s="189"/>
      <c r="P82" s="184"/>
      <c r="Q82" s="194"/>
      <c r="R82" s="194"/>
      <c r="S82" s="194"/>
      <c r="T82" s="195"/>
      <c r="U82" s="196"/>
      <c r="V82" s="192"/>
      <c r="W82" s="197"/>
      <c r="X82" s="192"/>
      <c r="Y82" s="198"/>
    </row>
    <row r="83" spans="1:26" ht="12.75" customHeight="1" x14ac:dyDescent="0.15">
      <c r="A83" s="139"/>
      <c r="B83" s="139"/>
      <c r="C83" s="122" t="s">
        <v>374</v>
      </c>
      <c r="D83" s="203" t="s">
        <v>375</v>
      </c>
      <c r="E83" s="203" t="s">
        <v>376</v>
      </c>
      <c r="F83" s="203" t="s">
        <v>377</v>
      </c>
      <c r="G83" s="203" t="s">
        <v>378</v>
      </c>
      <c r="H83" s="203" t="s">
        <v>379</v>
      </c>
      <c r="I83" s="159"/>
      <c r="J83" s="204"/>
      <c r="K83" s="159"/>
      <c r="L83" s="204"/>
      <c r="M83" s="159"/>
      <c r="N83" s="199" t="s">
        <v>380</v>
      </c>
      <c r="O83" s="189"/>
      <c r="P83" s="184"/>
      <c r="Q83" s="194"/>
      <c r="R83" s="194"/>
      <c r="S83" s="194"/>
      <c r="T83" s="195"/>
      <c r="U83" s="185"/>
      <c r="V83" s="184"/>
      <c r="W83" s="185"/>
      <c r="X83" s="184"/>
      <c r="Y83" s="198"/>
      <c r="Z83" s="159"/>
    </row>
    <row r="84" spans="1:26" ht="12.75" customHeight="1" x14ac:dyDescent="0.15">
      <c r="A84" s="205" t="s">
        <v>381</v>
      </c>
      <c r="B84" s="206" t="s">
        <v>382</v>
      </c>
      <c r="C84" s="207" t="s">
        <v>383</v>
      </c>
      <c r="D84" s="208">
        <f>16757/28</f>
        <v>598.46428571428567</v>
      </c>
      <c r="E84" s="209">
        <f>621.4/28</f>
        <v>22.192857142857143</v>
      </c>
      <c r="F84" s="209">
        <f>516.9/28</f>
        <v>18.460714285714285</v>
      </c>
      <c r="G84" s="209">
        <f>2349.7/28</f>
        <v>83.91785714285713</v>
      </c>
      <c r="H84" s="209">
        <f>49.1/28</f>
        <v>1.7535714285714286</v>
      </c>
      <c r="I84" s="159"/>
      <c r="J84" s="210"/>
      <c r="K84" s="159"/>
      <c r="L84" s="210"/>
      <c r="M84" s="159"/>
      <c r="N84" s="199" t="s">
        <v>384</v>
      </c>
      <c r="O84" s="189"/>
      <c r="P84" s="184"/>
      <c r="Q84" s="194"/>
      <c r="R84" s="194"/>
      <c r="S84" s="194"/>
      <c r="T84" s="195"/>
      <c r="U84" s="185"/>
      <c r="V84" s="184"/>
      <c r="W84" s="185"/>
      <c r="X84" s="184"/>
      <c r="Y84" s="198"/>
      <c r="Z84" s="159"/>
    </row>
    <row r="85" spans="1:26" ht="12.75" customHeight="1" x14ac:dyDescent="0.15">
      <c r="A85" s="205" t="s">
        <v>385</v>
      </c>
      <c r="B85" s="206" t="s">
        <v>382</v>
      </c>
      <c r="C85" s="207" t="s">
        <v>386</v>
      </c>
      <c r="D85" s="208">
        <f>+D84*0.75</f>
        <v>448.84821428571422</v>
      </c>
      <c r="E85" s="209">
        <f>+E84*0.75</f>
        <v>16.644642857142856</v>
      </c>
      <c r="F85" s="209">
        <f>+F84*0.75</f>
        <v>13.845535714285713</v>
      </c>
      <c r="G85" s="209">
        <f>+G84*0.75</f>
        <v>62.938392857142844</v>
      </c>
      <c r="H85" s="209">
        <f>+H84*0.75</f>
        <v>1.3151785714285715</v>
      </c>
      <c r="I85" s="159"/>
      <c r="J85" s="210"/>
      <c r="K85" s="159"/>
      <c r="L85" s="210"/>
      <c r="M85" s="159"/>
      <c r="N85" s="189"/>
      <c r="O85" s="189"/>
      <c r="P85" s="184"/>
      <c r="Q85" s="194"/>
      <c r="R85" s="194"/>
      <c r="S85" s="194"/>
      <c r="T85" s="195"/>
      <c r="U85" s="185"/>
      <c r="V85" s="184"/>
      <c r="W85" s="185"/>
      <c r="X85" s="184"/>
      <c r="Y85" s="198"/>
      <c r="Z85" s="159"/>
    </row>
    <row r="86" spans="1:26" ht="12.75" customHeight="1" x14ac:dyDescent="0.15">
      <c r="A86" s="211"/>
      <c r="B86" s="212"/>
      <c r="C86" s="213"/>
      <c r="D86" s="214"/>
      <c r="E86" s="215"/>
      <c r="F86" s="215"/>
      <c r="G86" s="215"/>
      <c r="H86" s="210"/>
      <c r="I86" s="159"/>
      <c r="J86" s="210"/>
      <c r="K86" s="159"/>
      <c r="L86" s="210"/>
      <c r="M86" s="159"/>
      <c r="N86" s="189"/>
      <c r="O86" s="189"/>
      <c r="P86" s="184"/>
      <c r="Q86" s="194"/>
      <c r="R86" s="194"/>
      <c r="S86" s="194"/>
      <c r="T86" s="195"/>
      <c r="U86" s="185"/>
      <c r="V86" s="184"/>
      <c r="W86" s="185"/>
      <c r="X86" s="184"/>
      <c r="Y86" s="198"/>
      <c r="Z86" s="159"/>
    </row>
    <row r="87" spans="1:26" ht="12.75" customHeight="1" x14ac:dyDescent="0.15">
      <c r="A87" s="199"/>
      <c r="I87" s="159"/>
      <c r="K87" s="159"/>
      <c r="M87" s="159"/>
      <c r="V87" s="138"/>
      <c r="W87" s="216"/>
      <c r="X87" s="138"/>
      <c r="Z87" s="159"/>
    </row>
    <row r="88" spans="1:26" ht="12.75" customHeight="1" x14ac:dyDescent="0.15">
      <c r="A88" s="199"/>
      <c r="V88" s="147"/>
      <c r="W88" s="217"/>
      <c r="X88" s="147"/>
      <c r="Z88" s="159"/>
    </row>
    <row r="89" spans="1:26" ht="12.75" customHeight="1" x14ac:dyDescent="0.15">
      <c r="V89" s="147"/>
      <c r="W89" s="217"/>
      <c r="X89" s="147"/>
    </row>
    <row r="90" spans="1:26" ht="12.75" customHeight="1" x14ac:dyDescent="0.15">
      <c r="V90" s="147"/>
      <c r="W90" s="217"/>
      <c r="X90" s="147"/>
    </row>
    <row r="91" spans="1:26" x14ac:dyDescent="0.15">
      <c r="V91" s="138"/>
      <c r="W91" s="138"/>
      <c r="X91" s="138"/>
    </row>
    <row r="92" spans="1:26" x14ac:dyDescent="0.15">
      <c r="N92" s="138"/>
      <c r="O92" s="193"/>
      <c r="P92" s="193"/>
      <c r="Q92" s="193"/>
      <c r="R92" s="193"/>
      <c r="S92" s="193"/>
      <c r="T92" s="193"/>
      <c r="U92" s="193"/>
      <c r="V92" s="159"/>
      <c r="W92" s="159"/>
      <c r="X92" s="159"/>
      <c r="Y92" s="193"/>
    </row>
    <row r="93" spans="1:26" x14ac:dyDescent="0.15">
      <c r="O93" s="147"/>
      <c r="P93" s="159"/>
      <c r="Q93" s="218"/>
      <c r="R93" s="218"/>
      <c r="S93" s="218"/>
      <c r="T93" s="219"/>
      <c r="U93" s="210"/>
      <c r="V93" s="159"/>
      <c r="W93" s="210"/>
      <c r="X93" s="159"/>
      <c r="Y93" s="219"/>
    </row>
    <row r="94" spans="1:26" x14ac:dyDescent="0.15">
      <c r="N94" s="138"/>
      <c r="O94" s="147"/>
      <c r="P94" s="159"/>
      <c r="Q94" s="218"/>
      <c r="R94" s="218"/>
      <c r="S94" s="218"/>
      <c r="T94" s="219"/>
      <c r="U94" s="210"/>
      <c r="V94" s="159"/>
      <c r="W94" s="210"/>
      <c r="X94" s="159"/>
      <c r="Y94" s="219"/>
    </row>
    <row r="95" spans="1:26" x14ac:dyDescent="0.15">
      <c r="O95" s="159"/>
      <c r="P95" s="159"/>
      <c r="Q95" s="159"/>
      <c r="R95" s="159"/>
      <c r="S95" s="159"/>
      <c r="T95" s="159"/>
      <c r="U95" s="210"/>
      <c r="V95" s="159"/>
      <c r="W95" s="210"/>
      <c r="X95" s="159"/>
      <c r="Y95" s="159"/>
    </row>
    <row r="99" spans="18:23" x14ac:dyDescent="0.15">
      <c r="R99" s="115"/>
      <c r="U99" s="114"/>
      <c r="W99" s="114"/>
    </row>
    <row r="100" spans="18:23" x14ac:dyDescent="0.15">
      <c r="R100" s="115"/>
      <c r="U100" s="114"/>
      <c r="W100" s="114"/>
    </row>
    <row r="101" spans="18:23" x14ac:dyDescent="0.15">
      <c r="R101" s="115"/>
      <c r="U101" s="114"/>
      <c r="W101" s="114"/>
    </row>
    <row r="102" spans="18:23" x14ac:dyDescent="0.15">
      <c r="R102" s="115"/>
      <c r="U102" s="114"/>
      <c r="W102" s="114"/>
    </row>
    <row r="103" spans="18:23" x14ac:dyDescent="0.15">
      <c r="R103" s="115"/>
      <c r="U103" s="114"/>
      <c r="W103" s="114"/>
    </row>
    <row r="104" spans="18:23" x14ac:dyDescent="0.15">
      <c r="R104" s="115"/>
      <c r="U104" s="114"/>
      <c r="W104" s="114"/>
    </row>
  </sheetData>
  <mergeCells count="201">
    <mergeCell ref="A82:B83"/>
    <mergeCell ref="A77:A81"/>
    <mergeCell ref="B77:B81"/>
    <mergeCell ref="D77:D81"/>
    <mergeCell ref="E77:E81"/>
    <mergeCell ref="F77:F81"/>
    <mergeCell ref="G77:G81"/>
    <mergeCell ref="R67:R71"/>
    <mergeCell ref="S67:S71"/>
    <mergeCell ref="T67:T71"/>
    <mergeCell ref="A72:A76"/>
    <mergeCell ref="B72:B76"/>
    <mergeCell ref="D72:D76"/>
    <mergeCell ref="E72:E76"/>
    <mergeCell ref="F72:F76"/>
    <mergeCell ref="G72:G76"/>
    <mergeCell ref="N72:U73"/>
    <mergeCell ref="T62:T66"/>
    <mergeCell ref="A67:A71"/>
    <mergeCell ref="B67:B71"/>
    <mergeCell ref="D67:D71"/>
    <mergeCell ref="E67:E71"/>
    <mergeCell ref="F67:F71"/>
    <mergeCell ref="G67:G71"/>
    <mergeCell ref="N67:N71"/>
    <mergeCell ref="O67:O71"/>
    <mergeCell ref="Q67:Q71"/>
    <mergeCell ref="G62:G66"/>
    <mergeCell ref="N62:N66"/>
    <mergeCell ref="O62:O66"/>
    <mergeCell ref="Q62:Q66"/>
    <mergeCell ref="R62:R66"/>
    <mergeCell ref="S62:S66"/>
    <mergeCell ref="O57:O61"/>
    <mergeCell ref="Q57:Q61"/>
    <mergeCell ref="R57:R61"/>
    <mergeCell ref="S57:S61"/>
    <mergeCell ref="T57:T61"/>
    <mergeCell ref="A62:A66"/>
    <mergeCell ref="B62:B66"/>
    <mergeCell ref="D62:D66"/>
    <mergeCell ref="E62:E66"/>
    <mergeCell ref="F62:F66"/>
    <mergeCell ref="S52:S56"/>
    <mergeCell ref="T52:T56"/>
    <mergeCell ref="A57:A61"/>
    <mergeCell ref="B57:B61"/>
    <mergeCell ref="D57:D61"/>
    <mergeCell ref="E57:E61"/>
    <mergeCell ref="F57:F61"/>
    <mergeCell ref="G57:G61"/>
    <mergeCell ref="L57:L61"/>
    <mergeCell ref="N57:N61"/>
    <mergeCell ref="G52:G56"/>
    <mergeCell ref="L52:L56"/>
    <mergeCell ref="N52:N56"/>
    <mergeCell ref="O52:O56"/>
    <mergeCell ref="Q52:Q56"/>
    <mergeCell ref="R52:R56"/>
    <mergeCell ref="Q47:Q51"/>
    <mergeCell ref="R47:R51"/>
    <mergeCell ref="S47:S51"/>
    <mergeCell ref="T47:T51"/>
    <mergeCell ref="Y47:Y51"/>
    <mergeCell ref="A52:A56"/>
    <mergeCell ref="B52:B56"/>
    <mergeCell ref="D52:D56"/>
    <mergeCell ref="E52:E56"/>
    <mergeCell ref="F52:F56"/>
    <mergeCell ref="Y42:Y46"/>
    <mergeCell ref="A47:A51"/>
    <mergeCell ref="B47:B51"/>
    <mergeCell ref="D47:D51"/>
    <mergeCell ref="E47:E51"/>
    <mergeCell ref="F47:F51"/>
    <mergeCell ref="G47:G51"/>
    <mergeCell ref="L47:L51"/>
    <mergeCell ref="N47:N51"/>
    <mergeCell ref="O47:O51"/>
    <mergeCell ref="N42:N46"/>
    <mergeCell ref="O42:O46"/>
    <mergeCell ref="Q42:Q46"/>
    <mergeCell ref="R42:R46"/>
    <mergeCell ref="S42:S46"/>
    <mergeCell ref="T42:T46"/>
    <mergeCell ref="A42:A46"/>
    <mergeCell ref="B42:B46"/>
    <mergeCell ref="D42:D46"/>
    <mergeCell ref="E42:E46"/>
    <mergeCell ref="F42:F46"/>
    <mergeCell ref="G42:G46"/>
    <mergeCell ref="N37:N41"/>
    <mergeCell ref="O37:O41"/>
    <mergeCell ref="Q37:Q41"/>
    <mergeCell ref="R37:R41"/>
    <mergeCell ref="S37:S41"/>
    <mergeCell ref="T37:T41"/>
    <mergeCell ref="A37:A41"/>
    <mergeCell ref="B37:B41"/>
    <mergeCell ref="D37:D41"/>
    <mergeCell ref="E37:E41"/>
    <mergeCell ref="F37:F41"/>
    <mergeCell ref="G37:G41"/>
    <mergeCell ref="N32:N36"/>
    <mergeCell ref="O32:O36"/>
    <mergeCell ref="Q32:Q36"/>
    <mergeCell ref="R32:R36"/>
    <mergeCell ref="S32:S36"/>
    <mergeCell ref="T32:T36"/>
    <mergeCell ref="A32:A36"/>
    <mergeCell ref="B32:B36"/>
    <mergeCell ref="D32:D36"/>
    <mergeCell ref="E32:E36"/>
    <mergeCell ref="F32:F36"/>
    <mergeCell ref="G32:G36"/>
    <mergeCell ref="N27:N31"/>
    <mergeCell ref="O27:O31"/>
    <mergeCell ref="Q27:Q31"/>
    <mergeCell ref="R27:R31"/>
    <mergeCell ref="S27:S31"/>
    <mergeCell ref="T27:T31"/>
    <mergeCell ref="Q22:Q26"/>
    <mergeCell ref="R22:R26"/>
    <mergeCell ref="S22:S26"/>
    <mergeCell ref="T22:T26"/>
    <mergeCell ref="A27:A31"/>
    <mergeCell ref="B27:B31"/>
    <mergeCell ref="D27:D31"/>
    <mergeCell ref="E27:E31"/>
    <mergeCell ref="F27:F31"/>
    <mergeCell ref="G27:G31"/>
    <mergeCell ref="S17:S21"/>
    <mergeCell ref="T17:T21"/>
    <mergeCell ref="A22:A26"/>
    <mergeCell ref="B22:B26"/>
    <mergeCell ref="D22:D26"/>
    <mergeCell ref="E22:E26"/>
    <mergeCell ref="F22:F26"/>
    <mergeCell ref="G22:G26"/>
    <mergeCell ref="N22:N26"/>
    <mergeCell ref="O22:O26"/>
    <mergeCell ref="G17:G21"/>
    <mergeCell ref="L17:L21"/>
    <mergeCell ref="N17:N21"/>
    <mergeCell ref="O17:O21"/>
    <mergeCell ref="Q17:Q21"/>
    <mergeCell ref="R17:R21"/>
    <mergeCell ref="Q12:Q16"/>
    <mergeCell ref="R12:R16"/>
    <mergeCell ref="S12:S16"/>
    <mergeCell ref="T12:T16"/>
    <mergeCell ref="Y12:Y16"/>
    <mergeCell ref="A17:A21"/>
    <mergeCell ref="B17:B21"/>
    <mergeCell ref="D17:D21"/>
    <mergeCell ref="E17:E21"/>
    <mergeCell ref="F17:F21"/>
    <mergeCell ref="Y7:Y11"/>
    <mergeCell ref="A12:A16"/>
    <mergeCell ref="B12:B16"/>
    <mergeCell ref="D12:D16"/>
    <mergeCell ref="E12:E16"/>
    <mergeCell ref="F12:F16"/>
    <mergeCell ref="G12:G16"/>
    <mergeCell ref="L12:L16"/>
    <mergeCell ref="N12:N16"/>
    <mergeCell ref="O12:O16"/>
    <mergeCell ref="N7:N11"/>
    <mergeCell ref="O7:O11"/>
    <mergeCell ref="Q7:Q11"/>
    <mergeCell ref="R7:R11"/>
    <mergeCell ref="S7:S11"/>
    <mergeCell ref="T7:T11"/>
    <mergeCell ref="A7:A11"/>
    <mergeCell ref="B7:B11"/>
    <mergeCell ref="D7:D11"/>
    <mergeCell ref="E7:E11"/>
    <mergeCell ref="F7:F11"/>
    <mergeCell ref="G7:G11"/>
    <mergeCell ref="L3:L6"/>
    <mergeCell ref="Q3:Q6"/>
    <mergeCell ref="R3:R6"/>
    <mergeCell ref="S3:S6"/>
    <mergeCell ref="T3:T6"/>
    <mergeCell ref="Y3:Y6"/>
    <mergeCell ref="N2:N6"/>
    <mergeCell ref="O2:O6"/>
    <mergeCell ref="P2:P6"/>
    <mergeCell ref="Q2:S2"/>
    <mergeCell ref="U2:U6"/>
    <mergeCell ref="W2:W6"/>
    <mergeCell ref="A2:A6"/>
    <mergeCell ref="B2:B6"/>
    <mergeCell ref="C2:C6"/>
    <mergeCell ref="D2:F2"/>
    <mergeCell ref="H2:H6"/>
    <mergeCell ref="J2:J6"/>
    <mergeCell ref="D3:D6"/>
    <mergeCell ref="E3:E6"/>
    <mergeCell ref="F3:F6"/>
    <mergeCell ref="G3:G6"/>
  </mergeCells>
  <phoneticPr fontId="3"/>
  <printOptions horizontalCentered="1" verticalCentered="1"/>
  <pageMargins left="0.39370078740157483" right="0.39370078740157483" top="0.39370078740157483" bottom="0.39370078740157483" header="0.19685039370078741" footer="0.19685039370078741"/>
  <pageSetup paperSize="12" scale="63"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Q40"/>
  <sheetViews>
    <sheetView showZeros="0" zoomScale="60" zoomScaleNormal="60" workbookViewId="0">
      <selection sqref="A1:B1"/>
    </sheetView>
  </sheetViews>
  <sheetFormatPr defaultRowHeight="18.75" customHeight="1" x14ac:dyDescent="0.15"/>
  <cols>
    <col min="1" max="1" width="4.125" style="17" customWidth="1"/>
    <col min="2" max="2" width="19.25" style="18" customWidth="1"/>
    <col min="3" max="3" width="21.375" style="18" customWidth="1"/>
    <col min="4" max="4" width="6.25" style="19" customWidth="1"/>
    <col min="5" max="5" width="4.125" style="20" customWidth="1"/>
    <col min="6" max="6" width="6.25" style="20" customWidth="1"/>
    <col min="7" max="7" width="7.125" style="21" customWidth="1"/>
    <col min="8" max="8" width="7.625" style="21" hidden="1" customWidth="1"/>
    <col min="9" max="9" width="43.375" style="22" customWidth="1"/>
    <col min="10" max="10" width="3.375" style="22" customWidth="1"/>
    <col min="11" max="11" width="8.75" style="23" customWidth="1"/>
    <col min="12" max="12" width="8.75" style="24" customWidth="1"/>
    <col min="13" max="13" width="8.75" style="19" customWidth="1"/>
    <col min="14" max="14" width="8.75" style="25" customWidth="1"/>
    <col min="15" max="15" width="13.625" style="26" customWidth="1"/>
    <col min="16" max="16" width="10.875" style="26" customWidth="1"/>
    <col min="17" max="17" width="5.125" style="26" customWidth="1"/>
    <col min="18" max="249" width="9" style="2"/>
    <col min="250" max="250" width="4.125" style="2" customWidth="1"/>
    <col min="251" max="251" width="19.25" style="2" customWidth="1"/>
    <col min="252" max="252" width="21.375" style="2" customWidth="1"/>
    <col min="253" max="253" width="6.25" style="2" customWidth="1"/>
    <col min="254" max="254" width="4.125" style="2" customWidth="1"/>
    <col min="255" max="255" width="6.25" style="2" customWidth="1"/>
    <col min="256" max="256" width="7.125" style="2" customWidth="1"/>
    <col min="257" max="257" width="0" style="2" hidden="1" customWidth="1"/>
    <col min="258" max="258" width="43.375" style="2" customWidth="1"/>
    <col min="259" max="259" width="3.375" style="2" customWidth="1"/>
    <col min="260" max="263" width="8.75" style="2" customWidth="1"/>
    <col min="264" max="264" width="13.625" style="2" customWidth="1"/>
    <col min="265" max="265" width="10.875" style="2" customWidth="1"/>
    <col min="266" max="266" width="5.125" style="2" customWidth="1"/>
    <col min="267" max="267" width="4.5" style="2" customWidth="1"/>
    <col min="268" max="268" width="24.375" style="2" customWidth="1"/>
    <col min="269" max="269" width="21.25" style="2" customWidth="1"/>
    <col min="270" max="270" width="10" style="2" customWidth="1"/>
    <col min="271" max="273" width="18" style="2" customWidth="1"/>
    <col min="274" max="505" width="9" style="2"/>
    <col min="506" max="506" width="4.125" style="2" customWidth="1"/>
    <col min="507" max="507" width="19.25" style="2" customWidth="1"/>
    <col min="508" max="508" width="21.375" style="2" customWidth="1"/>
    <col min="509" max="509" width="6.25" style="2" customWidth="1"/>
    <col min="510" max="510" width="4.125" style="2" customWidth="1"/>
    <col min="511" max="511" width="6.25" style="2" customWidth="1"/>
    <col min="512" max="512" width="7.125" style="2" customWidth="1"/>
    <col min="513" max="513" width="0" style="2" hidden="1" customWidth="1"/>
    <col min="514" max="514" width="43.375" style="2" customWidth="1"/>
    <col min="515" max="515" width="3.375" style="2" customWidth="1"/>
    <col min="516" max="519" width="8.75" style="2" customWidth="1"/>
    <col min="520" max="520" width="13.625" style="2" customWidth="1"/>
    <col min="521" max="521" width="10.875" style="2" customWidth="1"/>
    <col min="522" max="522" width="5.125" style="2" customWidth="1"/>
    <col min="523" max="523" width="4.5" style="2" customWidth="1"/>
    <col min="524" max="524" width="24.375" style="2" customWidth="1"/>
    <col min="525" max="525" width="21.25" style="2" customWidth="1"/>
    <col min="526" max="526" width="10" style="2" customWidth="1"/>
    <col min="527" max="529" width="18" style="2" customWidth="1"/>
    <col min="530" max="761" width="9" style="2"/>
    <col min="762" max="762" width="4.125" style="2" customWidth="1"/>
    <col min="763" max="763" width="19.25" style="2" customWidth="1"/>
    <col min="764" max="764" width="21.375" style="2" customWidth="1"/>
    <col min="765" max="765" width="6.25" style="2" customWidth="1"/>
    <col min="766" max="766" width="4.125" style="2" customWidth="1"/>
    <col min="767" max="767" width="6.25" style="2" customWidth="1"/>
    <col min="768" max="768" width="7.125" style="2" customWidth="1"/>
    <col min="769" max="769" width="0" style="2" hidden="1" customWidth="1"/>
    <col min="770" max="770" width="43.375" style="2" customWidth="1"/>
    <col min="771" max="771" width="3.375" style="2" customWidth="1"/>
    <col min="772" max="775" width="8.75" style="2" customWidth="1"/>
    <col min="776" max="776" width="13.625" style="2" customWidth="1"/>
    <col min="777" max="777" width="10.875" style="2" customWidth="1"/>
    <col min="778" max="778" width="5.125" style="2" customWidth="1"/>
    <col min="779" max="779" width="4.5" style="2" customWidth="1"/>
    <col min="780" max="780" width="24.375" style="2" customWidth="1"/>
    <col min="781" max="781" width="21.25" style="2" customWidth="1"/>
    <col min="782" max="782" width="10" style="2" customWidth="1"/>
    <col min="783" max="785" width="18" style="2" customWidth="1"/>
    <col min="786" max="1017" width="9" style="2"/>
    <col min="1018" max="1018" width="4.125" style="2" customWidth="1"/>
    <col min="1019" max="1019" width="19.25" style="2" customWidth="1"/>
    <col min="1020" max="1020" width="21.375" style="2" customWidth="1"/>
    <col min="1021" max="1021" width="6.25" style="2" customWidth="1"/>
    <col min="1022" max="1022" width="4.125" style="2" customWidth="1"/>
    <col min="1023" max="1023" width="6.25" style="2" customWidth="1"/>
    <col min="1024" max="1024" width="7.125" style="2" customWidth="1"/>
    <col min="1025" max="1025" width="0" style="2" hidden="1" customWidth="1"/>
    <col min="1026" max="1026" width="43.375" style="2" customWidth="1"/>
    <col min="1027" max="1027" width="3.375" style="2" customWidth="1"/>
    <col min="1028" max="1031" width="8.75" style="2" customWidth="1"/>
    <col min="1032" max="1032" width="13.625" style="2" customWidth="1"/>
    <col min="1033" max="1033" width="10.875" style="2" customWidth="1"/>
    <col min="1034" max="1034" width="5.125" style="2" customWidth="1"/>
    <col min="1035" max="1035" width="4.5" style="2" customWidth="1"/>
    <col min="1036" max="1036" width="24.375" style="2" customWidth="1"/>
    <col min="1037" max="1037" width="21.25" style="2" customWidth="1"/>
    <col min="1038" max="1038" width="10" style="2" customWidth="1"/>
    <col min="1039" max="1041" width="18" style="2" customWidth="1"/>
    <col min="1042" max="1273" width="9" style="2"/>
    <col min="1274" max="1274" width="4.125" style="2" customWidth="1"/>
    <col min="1275" max="1275" width="19.25" style="2" customWidth="1"/>
    <col min="1276" max="1276" width="21.375" style="2" customWidth="1"/>
    <col min="1277" max="1277" width="6.25" style="2" customWidth="1"/>
    <col min="1278" max="1278" width="4.125" style="2" customWidth="1"/>
    <col min="1279" max="1279" width="6.25" style="2" customWidth="1"/>
    <col min="1280" max="1280" width="7.125" style="2" customWidth="1"/>
    <col min="1281" max="1281" width="0" style="2" hidden="1" customWidth="1"/>
    <col min="1282" max="1282" width="43.375" style="2" customWidth="1"/>
    <col min="1283" max="1283" width="3.375" style="2" customWidth="1"/>
    <col min="1284" max="1287" width="8.75" style="2" customWidth="1"/>
    <col min="1288" max="1288" width="13.625" style="2" customWidth="1"/>
    <col min="1289" max="1289" width="10.875" style="2" customWidth="1"/>
    <col min="1290" max="1290" width="5.125" style="2" customWidth="1"/>
    <col min="1291" max="1291" width="4.5" style="2" customWidth="1"/>
    <col min="1292" max="1292" width="24.375" style="2" customWidth="1"/>
    <col min="1293" max="1293" width="21.25" style="2" customWidth="1"/>
    <col min="1294" max="1294" width="10" style="2" customWidth="1"/>
    <col min="1295" max="1297" width="18" style="2" customWidth="1"/>
    <col min="1298" max="1529" width="9" style="2"/>
    <col min="1530" max="1530" width="4.125" style="2" customWidth="1"/>
    <col min="1531" max="1531" width="19.25" style="2" customWidth="1"/>
    <col min="1532" max="1532" width="21.375" style="2" customWidth="1"/>
    <col min="1533" max="1533" width="6.25" style="2" customWidth="1"/>
    <col min="1534" max="1534" width="4.125" style="2" customWidth="1"/>
    <col min="1535" max="1535" width="6.25" style="2" customWidth="1"/>
    <col min="1536" max="1536" width="7.125" style="2" customWidth="1"/>
    <col min="1537" max="1537" width="0" style="2" hidden="1" customWidth="1"/>
    <col min="1538" max="1538" width="43.375" style="2" customWidth="1"/>
    <col min="1539" max="1539" width="3.375" style="2" customWidth="1"/>
    <col min="1540" max="1543" width="8.75" style="2" customWidth="1"/>
    <col min="1544" max="1544" width="13.625" style="2" customWidth="1"/>
    <col min="1545" max="1545" width="10.875" style="2" customWidth="1"/>
    <col min="1546" max="1546" width="5.125" style="2" customWidth="1"/>
    <col min="1547" max="1547" width="4.5" style="2" customWidth="1"/>
    <col min="1548" max="1548" width="24.375" style="2" customWidth="1"/>
    <col min="1549" max="1549" width="21.25" style="2" customWidth="1"/>
    <col min="1550" max="1550" width="10" style="2" customWidth="1"/>
    <col min="1551" max="1553" width="18" style="2" customWidth="1"/>
    <col min="1554" max="1785" width="9" style="2"/>
    <col min="1786" max="1786" width="4.125" style="2" customWidth="1"/>
    <col min="1787" max="1787" width="19.25" style="2" customWidth="1"/>
    <col min="1788" max="1788" width="21.375" style="2" customWidth="1"/>
    <col min="1789" max="1789" width="6.25" style="2" customWidth="1"/>
    <col min="1790" max="1790" width="4.125" style="2" customWidth="1"/>
    <col min="1791" max="1791" width="6.25" style="2" customWidth="1"/>
    <col min="1792" max="1792" width="7.125" style="2" customWidth="1"/>
    <col min="1793" max="1793" width="0" style="2" hidden="1" customWidth="1"/>
    <col min="1794" max="1794" width="43.375" style="2" customWidth="1"/>
    <col min="1795" max="1795" width="3.375" style="2" customWidth="1"/>
    <col min="1796" max="1799" width="8.75" style="2" customWidth="1"/>
    <col min="1800" max="1800" width="13.625" style="2" customWidth="1"/>
    <col min="1801" max="1801" width="10.875" style="2" customWidth="1"/>
    <col min="1802" max="1802" width="5.125" style="2" customWidth="1"/>
    <col min="1803" max="1803" width="4.5" style="2" customWidth="1"/>
    <col min="1804" max="1804" width="24.375" style="2" customWidth="1"/>
    <col min="1805" max="1805" width="21.25" style="2" customWidth="1"/>
    <col min="1806" max="1806" width="10" style="2" customWidth="1"/>
    <col min="1807" max="1809" width="18" style="2" customWidth="1"/>
    <col min="1810" max="2041" width="9" style="2"/>
    <col min="2042" max="2042" width="4.125" style="2" customWidth="1"/>
    <col min="2043" max="2043" width="19.25" style="2" customWidth="1"/>
    <col min="2044" max="2044" width="21.375" style="2" customWidth="1"/>
    <col min="2045" max="2045" width="6.25" style="2" customWidth="1"/>
    <col min="2046" max="2046" width="4.125" style="2" customWidth="1"/>
    <col min="2047" max="2047" width="6.25" style="2" customWidth="1"/>
    <col min="2048" max="2048" width="7.125" style="2" customWidth="1"/>
    <col min="2049" max="2049" width="0" style="2" hidden="1" customWidth="1"/>
    <col min="2050" max="2050" width="43.375" style="2" customWidth="1"/>
    <col min="2051" max="2051" width="3.375" style="2" customWidth="1"/>
    <col min="2052" max="2055" width="8.75" style="2" customWidth="1"/>
    <col min="2056" max="2056" width="13.625" style="2" customWidth="1"/>
    <col min="2057" max="2057" width="10.875" style="2" customWidth="1"/>
    <col min="2058" max="2058" width="5.125" style="2" customWidth="1"/>
    <col min="2059" max="2059" width="4.5" style="2" customWidth="1"/>
    <col min="2060" max="2060" width="24.375" style="2" customWidth="1"/>
    <col min="2061" max="2061" width="21.25" style="2" customWidth="1"/>
    <col min="2062" max="2062" width="10" style="2" customWidth="1"/>
    <col min="2063" max="2065" width="18" style="2" customWidth="1"/>
    <col min="2066" max="2297" width="9" style="2"/>
    <col min="2298" max="2298" width="4.125" style="2" customWidth="1"/>
    <col min="2299" max="2299" width="19.25" style="2" customWidth="1"/>
    <col min="2300" max="2300" width="21.375" style="2" customWidth="1"/>
    <col min="2301" max="2301" width="6.25" style="2" customWidth="1"/>
    <col min="2302" max="2302" width="4.125" style="2" customWidth="1"/>
    <col min="2303" max="2303" width="6.25" style="2" customWidth="1"/>
    <col min="2304" max="2304" width="7.125" style="2" customWidth="1"/>
    <col min="2305" max="2305" width="0" style="2" hidden="1" customWidth="1"/>
    <col min="2306" max="2306" width="43.375" style="2" customWidth="1"/>
    <col min="2307" max="2307" width="3.375" style="2" customWidth="1"/>
    <col min="2308" max="2311" width="8.75" style="2" customWidth="1"/>
    <col min="2312" max="2312" width="13.625" style="2" customWidth="1"/>
    <col min="2313" max="2313" width="10.875" style="2" customWidth="1"/>
    <col min="2314" max="2314" width="5.125" style="2" customWidth="1"/>
    <col min="2315" max="2315" width="4.5" style="2" customWidth="1"/>
    <col min="2316" max="2316" width="24.375" style="2" customWidth="1"/>
    <col min="2317" max="2317" width="21.25" style="2" customWidth="1"/>
    <col min="2318" max="2318" width="10" style="2" customWidth="1"/>
    <col min="2319" max="2321" width="18" style="2" customWidth="1"/>
    <col min="2322" max="2553" width="9" style="2"/>
    <col min="2554" max="2554" width="4.125" style="2" customWidth="1"/>
    <col min="2555" max="2555" width="19.25" style="2" customWidth="1"/>
    <col min="2556" max="2556" width="21.375" style="2" customWidth="1"/>
    <col min="2557" max="2557" width="6.25" style="2" customWidth="1"/>
    <col min="2558" max="2558" width="4.125" style="2" customWidth="1"/>
    <col min="2559" max="2559" width="6.25" style="2" customWidth="1"/>
    <col min="2560" max="2560" width="7.125" style="2" customWidth="1"/>
    <col min="2561" max="2561" width="0" style="2" hidden="1" customWidth="1"/>
    <col min="2562" max="2562" width="43.375" style="2" customWidth="1"/>
    <col min="2563" max="2563" width="3.375" style="2" customWidth="1"/>
    <col min="2564" max="2567" width="8.75" style="2" customWidth="1"/>
    <col min="2568" max="2568" width="13.625" style="2" customWidth="1"/>
    <col min="2569" max="2569" width="10.875" style="2" customWidth="1"/>
    <col min="2570" max="2570" width="5.125" style="2" customWidth="1"/>
    <col min="2571" max="2571" width="4.5" style="2" customWidth="1"/>
    <col min="2572" max="2572" width="24.375" style="2" customWidth="1"/>
    <col min="2573" max="2573" width="21.25" style="2" customWidth="1"/>
    <col min="2574" max="2574" width="10" style="2" customWidth="1"/>
    <col min="2575" max="2577" width="18" style="2" customWidth="1"/>
    <col min="2578" max="2809" width="9" style="2"/>
    <col min="2810" max="2810" width="4.125" style="2" customWidth="1"/>
    <col min="2811" max="2811" width="19.25" style="2" customWidth="1"/>
    <col min="2812" max="2812" width="21.375" style="2" customWidth="1"/>
    <col min="2813" max="2813" width="6.25" style="2" customWidth="1"/>
    <col min="2814" max="2814" width="4.125" style="2" customWidth="1"/>
    <col min="2815" max="2815" width="6.25" style="2" customWidth="1"/>
    <col min="2816" max="2816" width="7.125" style="2" customWidth="1"/>
    <col min="2817" max="2817" width="0" style="2" hidden="1" customWidth="1"/>
    <col min="2818" max="2818" width="43.375" style="2" customWidth="1"/>
    <col min="2819" max="2819" width="3.375" style="2" customWidth="1"/>
    <col min="2820" max="2823" width="8.75" style="2" customWidth="1"/>
    <col min="2824" max="2824" width="13.625" style="2" customWidth="1"/>
    <col min="2825" max="2825" width="10.875" style="2" customWidth="1"/>
    <col min="2826" max="2826" width="5.125" style="2" customWidth="1"/>
    <col min="2827" max="2827" width="4.5" style="2" customWidth="1"/>
    <col min="2828" max="2828" width="24.375" style="2" customWidth="1"/>
    <col min="2829" max="2829" width="21.25" style="2" customWidth="1"/>
    <col min="2830" max="2830" width="10" style="2" customWidth="1"/>
    <col min="2831" max="2833" width="18" style="2" customWidth="1"/>
    <col min="2834" max="3065" width="9" style="2"/>
    <col min="3066" max="3066" width="4.125" style="2" customWidth="1"/>
    <col min="3067" max="3067" width="19.25" style="2" customWidth="1"/>
    <col min="3068" max="3068" width="21.375" style="2" customWidth="1"/>
    <col min="3069" max="3069" width="6.25" style="2" customWidth="1"/>
    <col min="3070" max="3070" width="4.125" style="2" customWidth="1"/>
    <col min="3071" max="3071" width="6.25" style="2" customWidth="1"/>
    <col min="3072" max="3072" width="7.125" style="2" customWidth="1"/>
    <col min="3073" max="3073" width="0" style="2" hidden="1" customWidth="1"/>
    <col min="3074" max="3074" width="43.375" style="2" customWidth="1"/>
    <col min="3075" max="3075" width="3.375" style="2" customWidth="1"/>
    <col min="3076" max="3079" width="8.75" style="2" customWidth="1"/>
    <col min="3080" max="3080" width="13.625" style="2" customWidth="1"/>
    <col min="3081" max="3081" width="10.875" style="2" customWidth="1"/>
    <col min="3082" max="3082" width="5.125" style="2" customWidth="1"/>
    <col min="3083" max="3083" width="4.5" style="2" customWidth="1"/>
    <col min="3084" max="3084" width="24.375" style="2" customWidth="1"/>
    <col min="3085" max="3085" width="21.25" style="2" customWidth="1"/>
    <col min="3086" max="3086" width="10" style="2" customWidth="1"/>
    <col min="3087" max="3089" width="18" style="2" customWidth="1"/>
    <col min="3090" max="3321" width="9" style="2"/>
    <col min="3322" max="3322" width="4.125" style="2" customWidth="1"/>
    <col min="3323" max="3323" width="19.25" style="2" customWidth="1"/>
    <col min="3324" max="3324" width="21.375" style="2" customWidth="1"/>
    <col min="3325" max="3325" width="6.25" style="2" customWidth="1"/>
    <col min="3326" max="3326" width="4.125" style="2" customWidth="1"/>
    <col min="3327" max="3327" width="6.25" style="2" customWidth="1"/>
    <col min="3328" max="3328" width="7.125" style="2" customWidth="1"/>
    <col min="3329" max="3329" width="0" style="2" hidden="1" customWidth="1"/>
    <col min="3330" max="3330" width="43.375" style="2" customWidth="1"/>
    <col min="3331" max="3331" width="3.375" style="2" customWidth="1"/>
    <col min="3332" max="3335" width="8.75" style="2" customWidth="1"/>
    <col min="3336" max="3336" width="13.625" style="2" customWidth="1"/>
    <col min="3337" max="3337" width="10.875" style="2" customWidth="1"/>
    <col min="3338" max="3338" width="5.125" style="2" customWidth="1"/>
    <col min="3339" max="3339" width="4.5" style="2" customWidth="1"/>
    <col min="3340" max="3340" width="24.375" style="2" customWidth="1"/>
    <col min="3341" max="3341" width="21.25" style="2" customWidth="1"/>
    <col min="3342" max="3342" width="10" style="2" customWidth="1"/>
    <col min="3343" max="3345" width="18" style="2" customWidth="1"/>
    <col min="3346" max="3577" width="9" style="2"/>
    <col min="3578" max="3578" width="4.125" style="2" customWidth="1"/>
    <col min="3579" max="3579" width="19.25" style="2" customWidth="1"/>
    <col min="3580" max="3580" width="21.375" style="2" customWidth="1"/>
    <col min="3581" max="3581" width="6.25" style="2" customWidth="1"/>
    <col min="3582" max="3582" width="4.125" style="2" customWidth="1"/>
    <col min="3583" max="3583" width="6.25" style="2" customWidth="1"/>
    <col min="3584" max="3584" width="7.125" style="2" customWidth="1"/>
    <col min="3585" max="3585" width="0" style="2" hidden="1" customWidth="1"/>
    <col min="3586" max="3586" width="43.375" style="2" customWidth="1"/>
    <col min="3587" max="3587" width="3.375" style="2" customWidth="1"/>
    <col min="3588" max="3591" width="8.75" style="2" customWidth="1"/>
    <col min="3592" max="3592" width="13.625" style="2" customWidth="1"/>
    <col min="3593" max="3593" width="10.875" style="2" customWidth="1"/>
    <col min="3594" max="3594" width="5.125" style="2" customWidth="1"/>
    <col min="3595" max="3595" width="4.5" style="2" customWidth="1"/>
    <col min="3596" max="3596" width="24.375" style="2" customWidth="1"/>
    <col min="3597" max="3597" width="21.25" style="2" customWidth="1"/>
    <col min="3598" max="3598" width="10" style="2" customWidth="1"/>
    <col min="3599" max="3601" width="18" style="2" customWidth="1"/>
    <col min="3602" max="3833" width="9" style="2"/>
    <col min="3834" max="3834" width="4.125" style="2" customWidth="1"/>
    <col min="3835" max="3835" width="19.25" style="2" customWidth="1"/>
    <col min="3836" max="3836" width="21.375" style="2" customWidth="1"/>
    <col min="3837" max="3837" width="6.25" style="2" customWidth="1"/>
    <col min="3838" max="3838" width="4.125" style="2" customWidth="1"/>
    <col min="3839" max="3839" width="6.25" style="2" customWidth="1"/>
    <col min="3840" max="3840" width="7.125" style="2" customWidth="1"/>
    <col min="3841" max="3841" width="0" style="2" hidden="1" customWidth="1"/>
    <col min="3842" max="3842" width="43.375" style="2" customWidth="1"/>
    <col min="3843" max="3843" width="3.375" style="2" customWidth="1"/>
    <col min="3844" max="3847" width="8.75" style="2" customWidth="1"/>
    <col min="3848" max="3848" width="13.625" style="2" customWidth="1"/>
    <col min="3849" max="3849" width="10.875" style="2" customWidth="1"/>
    <col min="3850" max="3850" width="5.125" style="2" customWidth="1"/>
    <col min="3851" max="3851" width="4.5" style="2" customWidth="1"/>
    <col min="3852" max="3852" width="24.375" style="2" customWidth="1"/>
    <col min="3853" max="3853" width="21.25" style="2" customWidth="1"/>
    <col min="3854" max="3854" width="10" style="2" customWidth="1"/>
    <col min="3855" max="3857" width="18" style="2" customWidth="1"/>
    <col min="3858" max="4089" width="9" style="2"/>
    <col min="4090" max="4090" width="4.125" style="2" customWidth="1"/>
    <col min="4091" max="4091" width="19.25" style="2" customWidth="1"/>
    <col min="4092" max="4092" width="21.375" style="2" customWidth="1"/>
    <col min="4093" max="4093" width="6.25" style="2" customWidth="1"/>
    <col min="4094" max="4094" width="4.125" style="2" customWidth="1"/>
    <col min="4095" max="4095" width="6.25" style="2" customWidth="1"/>
    <col min="4096" max="4096" width="7.125" style="2" customWidth="1"/>
    <col min="4097" max="4097" width="0" style="2" hidden="1" customWidth="1"/>
    <col min="4098" max="4098" width="43.375" style="2" customWidth="1"/>
    <col min="4099" max="4099" width="3.375" style="2" customWidth="1"/>
    <col min="4100" max="4103" width="8.75" style="2" customWidth="1"/>
    <col min="4104" max="4104" width="13.625" style="2" customWidth="1"/>
    <col min="4105" max="4105" width="10.875" style="2" customWidth="1"/>
    <col min="4106" max="4106" width="5.125" style="2" customWidth="1"/>
    <col min="4107" max="4107" width="4.5" style="2" customWidth="1"/>
    <col min="4108" max="4108" width="24.375" style="2" customWidth="1"/>
    <col min="4109" max="4109" width="21.25" style="2" customWidth="1"/>
    <col min="4110" max="4110" width="10" style="2" customWidth="1"/>
    <col min="4111" max="4113" width="18" style="2" customWidth="1"/>
    <col min="4114" max="4345" width="9" style="2"/>
    <col min="4346" max="4346" width="4.125" style="2" customWidth="1"/>
    <col min="4347" max="4347" width="19.25" style="2" customWidth="1"/>
    <col min="4348" max="4348" width="21.375" style="2" customWidth="1"/>
    <col min="4349" max="4349" width="6.25" style="2" customWidth="1"/>
    <col min="4350" max="4350" width="4.125" style="2" customWidth="1"/>
    <col min="4351" max="4351" width="6.25" style="2" customWidth="1"/>
    <col min="4352" max="4352" width="7.125" style="2" customWidth="1"/>
    <col min="4353" max="4353" width="0" style="2" hidden="1" customWidth="1"/>
    <col min="4354" max="4354" width="43.375" style="2" customWidth="1"/>
    <col min="4355" max="4355" width="3.375" style="2" customWidth="1"/>
    <col min="4356" max="4359" width="8.75" style="2" customWidth="1"/>
    <col min="4360" max="4360" width="13.625" style="2" customWidth="1"/>
    <col min="4361" max="4361" width="10.875" style="2" customWidth="1"/>
    <col min="4362" max="4362" width="5.125" style="2" customWidth="1"/>
    <col min="4363" max="4363" width="4.5" style="2" customWidth="1"/>
    <col min="4364" max="4364" width="24.375" style="2" customWidth="1"/>
    <col min="4365" max="4365" width="21.25" style="2" customWidth="1"/>
    <col min="4366" max="4366" width="10" style="2" customWidth="1"/>
    <col min="4367" max="4369" width="18" style="2" customWidth="1"/>
    <col min="4370" max="4601" width="9" style="2"/>
    <col min="4602" max="4602" width="4.125" style="2" customWidth="1"/>
    <col min="4603" max="4603" width="19.25" style="2" customWidth="1"/>
    <col min="4604" max="4604" width="21.375" style="2" customWidth="1"/>
    <col min="4605" max="4605" width="6.25" style="2" customWidth="1"/>
    <col min="4606" max="4606" width="4.125" style="2" customWidth="1"/>
    <col min="4607" max="4607" width="6.25" style="2" customWidth="1"/>
    <col min="4608" max="4608" width="7.125" style="2" customWidth="1"/>
    <col min="4609" max="4609" width="0" style="2" hidden="1" customWidth="1"/>
    <col min="4610" max="4610" width="43.375" style="2" customWidth="1"/>
    <col min="4611" max="4611" width="3.375" style="2" customWidth="1"/>
    <col min="4612" max="4615" width="8.75" style="2" customWidth="1"/>
    <col min="4616" max="4616" width="13.625" style="2" customWidth="1"/>
    <col min="4617" max="4617" width="10.875" style="2" customWidth="1"/>
    <col min="4618" max="4618" width="5.125" style="2" customWidth="1"/>
    <col min="4619" max="4619" width="4.5" style="2" customWidth="1"/>
    <col min="4620" max="4620" width="24.375" style="2" customWidth="1"/>
    <col min="4621" max="4621" width="21.25" style="2" customWidth="1"/>
    <col min="4622" max="4622" width="10" style="2" customWidth="1"/>
    <col min="4623" max="4625" width="18" style="2" customWidth="1"/>
    <col min="4626" max="4857" width="9" style="2"/>
    <col min="4858" max="4858" width="4.125" style="2" customWidth="1"/>
    <col min="4859" max="4859" width="19.25" style="2" customWidth="1"/>
    <col min="4860" max="4860" width="21.375" style="2" customWidth="1"/>
    <col min="4861" max="4861" width="6.25" style="2" customWidth="1"/>
    <col min="4862" max="4862" width="4.125" style="2" customWidth="1"/>
    <col min="4863" max="4863" width="6.25" style="2" customWidth="1"/>
    <col min="4864" max="4864" width="7.125" style="2" customWidth="1"/>
    <col min="4865" max="4865" width="0" style="2" hidden="1" customWidth="1"/>
    <col min="4866" max="4866" width="43.375" style="2" customWidth="1"/>
    <col min="4867" max="4867" width="3.375" style="2" customWidth="1"/>
    <col min="4868" max="4871" width="8.75" style="2" customWidth="1"/>
    <col min="4872" max="4872" width="13.625" style="2" customWidth="1"/>
    <col min="4873" max="4873" width="10.875" style="2" customWidth="1"/>
    <col min="4874" max="4874" width="5.125" style="2" customWidth="1"/>
    <col min="4875" max="4875" width="4.5" style="2" customWidth="1"/>
    <col min="4876" max="4876" width="24.375" style="2" customWidth="1"/>
    <col min="4877" max="4877" width="21.25" style="2" customWidth="1"/>
    <col min="4878" max="4878" width="10" style="2" customWidth="1"/>
    <col min="4879" max="4881" width="18" style="2" customWidth="1"/>
    <col min="4882" max="5113" width="9" style="2"/>
    <col min="5114" max="5114" width="4.125" style="2" customWidth="1"/>
    <col min="5115" max="5115" width="19.25" style="2" customWidth="1"/>
    <col min="5116" max="5116" width="21.375" style="2" customWidth="1"/>
    <col min="5117" max="5117" width="6.25" style="2" customWidth="1"/>
    <col min="5118" max="5118" width="4.125" style="2" customWidth="1"/>
    <col min="5119" max="5119" width="6.25" style="2" customWidth="1"/>
    <col min="5120" max="5120" width="7.125" style="2" customWidth="1"/>
    <col min="5121" max="5121" width="0" style="2" hidden="1" customWidth="1"/>
    <col min="5122" max="5122" width="43.375" style="2" customWidth="1"/>
    <col min="5123" max="5123" width="3.375" style="2" customWidth="1"/>
    <col min="5124" max="5127" width="8.75" style="2" customWidth="1"/>
    <col min="5128" max="5128" width="13.625" style="2" customWidth="1"/>
    <col min="5129" max="5129" width="10.875" style="2" customWidth="1"/>
    <col min="5130" max="5130" width="5.125" style="2" customWidth="1"/>
    <col min="5131" max="5131" width="4.5" style="2" customWidth="1"/>
    <col min="5132" max="5132" width="24.375" style="2" customWidth="1"/>
    <col min="5133" max="5133" width="21.25" style="2" customWidth="1"/>
    <col min="5134" max="5134" width="10" style="2" customWidth="1"/>
    <col min="5135" max="5137" width="18" style="2" customWidth="1"/>
    <col min="5138" max="5369" width="9" style="2"/>
    <col min="5370" max="5370" width="4.125" style="2" customWidth="1"/>
    <col min="5371" max="5371" width="19.25" style="2" customWidth="1"/>
    <col min="5372" max="5372" width="21.375" style="2" customWidth="1"/>
    <col min="5373" max="5373" width="6.25" style="2" customWidth="1"/>
    <col min="5374" max="5374" width="4.125" style="2" customWidth="1"/>
    <col min="5375" max="5375" width="6.25" style="2" customWidth="1"/>
    <col min="5376" max="5376" width="7.125" style="2" customWidth="1"/>
    <col min="5377" max="5377" width="0" style="2" hidden="1" customWidth="1"/>
    <col min="5378" max="5378" width="43.375" style="2" customWidth="1"/>
    <col min="5379" max="5379" width="3.375" style="2" customWidth="1"/>
    <col min="5380" max="5383" width="8.75" style="2" customWidth="1"/>
    <col min="5384" max="5384" width="13.625" style="2" customWidth="1"/>
    <col min="5385" max="5385" width="10.875" style="2" customWidth="1"/>
    <col min="5386" max="5386" width="5.125" style="2" customWidth="1"/>
    <col min="5387" max="5387" width="4.5" style="2" customWidth="1"/>
    <col min="5388" max="5388" width="24.375" style="2" customWidth="1"/>
    <col min="5389" max="5389" width="21.25" style="2" customWidth="1"/>
    <col min="5390" max="5390" width="10" style="2" customWidth="1"/>
    <col min="5391" max="5393" width="18" style="2" customWidth="1"/>
    <col min="5394" max="5625" width="9" style="2"/>
    <col min="5626" max="5626" width="4.125" style="2" customWidth="1"/>
    <col min="5627" max="5627" width="19.25" style="2" customWidth="1"/>
    <col min="5628" max="5628" width="21.375" style="2" customWidth="1"/>
    <col min="5629" max="5629" width="6.25" style="2" customWidth="1"/>
    <col min="5630" max="5630" width="4.125" style="2" customWidth="1"/>
    <col min="5631" max="5631" width="6.25" style="2" customWidth="1"/>
    <col min="5632" max="5632" width="7.125" style="2" customWidth="1"/>
    <col min="5633" max="5633" width="0" style="2" hidden="1" customWidth="1"/>
    <col min="5634" max="5634" width="43.375" style="2" customWidth="1"/>
    <col min="5635" max="5635" width="3.375" style="2" customWidth="1"/>
    <col min="5636" max="5639" width="8.75" style="2" customWidth="1"/>
    <col min="5640" max="5640" width="13.625" style="2" customWidth="1"/>
    <col min="5641" max="5641" width="10.875" style="2" customWidth="1"/>
    <col min="5642" max="5642" width="5.125" style="2" customWidth="1"/>
    <col min="5643" max="5643" width="4.5" style="2" customWidth="1"/>
    <col min="5644" max="5644" width="24.375" style="2" customWidth="1"/>
    <col min="5645" max="5645" width="21.25" style="2" customWidth="1"/>
    <col min="5646" max="5646" width="10" style="2" customWidth="1"/>
    <col min="5647" max="5649" width="18" style="2" customWidth="1"/>
    <col min="5650" max="5881" width="9" style="2"/>
    <col min="5882" max="5882" width="4.125" style="2" customWidth="1"/>
    <col min="5883" max="5883" width="19.25" style="2" customWidth="1"/>
    <col min="5884" max="5884" width="21.375" style="2" customWidth="1"/>
    <col min="5885" max="5885" width="6.25" style="2" customWidth="1"/>
    <col min="5886" max="5886" width="4.125" style="2" customWidth="1"/>
    <col min="5887" max="5887" width="6.25" style="2" customWidth="1"/>
    <col min="5888" max="5888" width="7.125" style="2" customWidth="1"/>
    <col min="5889" max="5889" width="0" style="2" hidden="1" customWidth="1"/>
    <col min="5890" max="5890" width="43.375" style="2" customWidth="1"/>
    <col min="5891" max="5891" width="3.375" style="2" customWidth="1"/>
    <col min="5892" max="5895" width="8.75" style="2" customWidth="1"/>
    <col min="5896" max="5896" width="13.625" style="2" customWidth="1"/>
    <col min="5897" max="5897" width="10.875" style="2" customWidth="1"/>
    <col min="5898" max="5898" width="5.125" style="2" customWidth="1"/>
    <col min="5899" max="5899" width="4.5" style="2" customWidth="1"/>
    <col min="5900" max="5900" width="24.375" style="2" customWidth="1"/>
    <col min="5901" max="5901" width="21.25" style="2" customWidth="1"/>
    <col min="5902" max="5902" width="10" style="2" customWidth="1"/>
    <col min="5903" max="5905" width="18" style="2" customWidth="1"/>
    <col min="5906" max="6137" width="9" style="2"/>
    <col min="6138" max="6138" width="4.125" style="2" customWidth="1"/>
    <col min="6139" max="6139" width="19.25" style="2" customWidth="1"/>
    <col min="6140" max="6140" width="21.375" style="2" customWidth="1"/>
    <col min="6141" max="6141" width="6.25" style="2" customWidth="1"/>
    <col min="6142" max="6142" width="4.125" style="2" customWidth="1"/>
    <col min="6143" max="6143" width="6.25" style="2" customWidth="1"/>
    <col min="6144" max="6144" width="7.125" style="2" customWidth="1"/>
    <col min="6145" max="6145" width="0" style="2" hidden="1" customWidth="1"/>
    <col min="6146" max="6146" width="43.375" style="2" customWidth="1"/>
    <col min="6147" max="6147" width="3.375" style="2" customWidth="1"/>
    <col min="6148" max="6151" width="8.75" style="2" customWidth="1"/>
    <col min="6152" max="6152" width="13.625" style="2" customWidth="1"/>
    <col min="6153" max="6153" width="10.875" style="2" customWidth="1"/>
    <col min="6154" max="6154" width="5.125" style="2" customWidth="1"/>
    <col min="6155" max="6155" width="4.5" style="2" customWidth="1"/>
    <col min="6156" max="6156" width="24.375" style="2" customWidth="1"/>
    <col min="6157" max="6157" width="21.25" style="2" customWidth="1"/>
    <col min="6158" max="6158" width="10" style="2" customWidth="1"/>
    <col min="6159" max="6161" width="18" style="2" customWidth="1"/>
    <col min="6162" max="6393" width="9" style="2"/>
    <col min="6394" max="6394" width="4.125" style="2" customWidth="1"/>
    <col min="6395" max="6395" width="19.25" style="2" customWidth="1"/>
    <col min="6396" max="6396" width="21.375" style="2" customWidth="1"/>
    <col min="6397" max="6397" width="6.25" style="2" customWidth="1"/>
    <col min="6398" max="6398" width="4.125" style="2" customWidth="1"/>
    <col min="6399" max="6399" width="6.25" style="2" customWidth="1"/>
    <col min="6400" max="6400" width="7.125" style="2" customWidth="1"/>
    <col min="6401" max="6401" width="0" style="2" hidden="1" customWidth="1"/>
    <col min="6402" max="6402" width="43.375" style="2" customWidth="1"/>
    <col min="6403" max="6403" width="3.375" style="2" customWidth="1"/>
    <col min="6404" max="6407" width="8.75" style="2" customWidth="1"/>
    <col min="6408" max="6408" width="13.625" style="2" customWidth="1"/>
    <col min="6409" max="6409" width="10.875" style="2" customWidth="1"/>
    <col min="6410" max="6410" width="5.125" style="2" customWidth="1"/>
    <col min="6411" max="6411" width="4.5" style="2" customWidth="1"/>
    <col min="6412" max="6412" width="24.375" style="2" customWidth="1"/>
    <col min="6413" max="6413" width="21.25" style="2" customWidth="1"/>
    <col min="6414" max="6414" width="10" style="2" customWidth="1"/>
    <col min="6415" max="6417" width="18" style="2" customWidth="1"/>
    <col min="6418" max="6649" width="9" style="2"/>
    <col min="6650" max="6650" width="4.125" style="2" customWidth="1"/>
    <col min="6651" max="6651" width="19.25" style="2" customWidth="1"/>
    <col min="6652" max="6652" width="21.375" style="2" customWidth="1"/>
    <col min="6653" max="6653" width="6.25" style="2" customWidth="1"/>
    <col min="6654" max="6654" width="4.125" style="2" customWidth="1"/>
    <col min="6655" max="6655" width="6.25" style="2" customWidth="1"/>
    <col min="6656" max="6656" width="7.125" style="2" customWidth="1"/>
    <col min="6657" max="6657" width="0" style="2" hidden="1" customWidth="1"/>
    <col min="6658" max="6658" width="43.375" style="2" customWidth="1"/>
    <col min="6659" max="6659" width="3.375" style="2" customWidth="1"/>
    <col min="6660" max="6663" width="8.75" style="2" customWidth="1"/>
    <col min="6664" max="6664" width="13.625" style="2" customWidth="1"/>
    <col min="6665" max="6665" width="10.875" style="2" customWidth="1"/>
    <col min="6666" max="6666" width="5.125" style="2" customWidth="1"/>
    <col min="6667" max="6667" width="4.5" style="2" customWidth="1"/>
    <col min="6668" max="6668" width="24.375" style="2" customWidth="1"/>
    <col min="6669" max="6669" width="21.25" style="2" customWidth="1"/>
    <col min="6670" max="6670" width="10" style="2" customWidth="1"/>
    <col min="6671" max="6673" width="18" style="2" customWidth="1"/>
    <col min="6674" max="6905" width="9" style="2"/>
    <col min="6906" max="6906" width="4.125" style="2" customWidth="1"/>
    <col min="6907" max="6907" width="19.25" style="2" customWidth="1"/>
    <col min="6908" max="6908" width="21.375" style="2" customWidth="1"/>
    <col min="6909" max="6909" width="6.25" style="2" customWidth="1"/>
    <col min="6910" max="6910" width="4.125" style="2" customWidth="1"/>
    <col min="6911" max="6911" width="6.25" style="2" customWidth="1"/>
    <col min="6912" max="6912" width="7.125" style="2" customWidth="1"/>
    <col min="6913" max="6913" width="0" style="2" hidden="1" customWidth="1"/>
    <col min="6914" max="6914" width="43.375" style="2" customWidth="1"/>
    <col min="6915" max="6915" width="3.375" style="2" customWidth="1"/>
    <col min="6916" max="6919" width="8.75" style="2" customWidth="1"/>
    <col min="6920" max="6920" width="13.625" style="2" customWidth="1"/>
    <col min="6921" max="6921" width="10.875" style="2" customWidth="1"/>
    <col min="6922" max="6922" width="5.125" style="2" customWidth="1"/>
    <col min="6923" max="6923" width="4.5" style="2" customWidth="1"/>
    <col min="6924" max="6924" width="24.375" style="2" customWidth="1"/>
    <col min="6925" max="6925" width="21.25" style="2" customWidth="1"/>
    <col min="6926" max="6926" width="10" style="2" customWidth="1"/>
    <col min="6927" max="6929" width="18" style="2" customWidth="1"/>
    <col min="6930" max="7161" width="9" style="2"/>
    <col min="7162" max="7162" width="4.125" style="2" customWidth="1"/>
    <col min="7163" max="7163" width="19.25" style="2" customWidth="1"/>
    <col min="7164" max="7164" width="21.375" style="2" customWidth="1"/>
    <col min="7165" max="7165" width="6.25" style="2" customWidth="1"/>
    <col min="7166" max="7166" width="4.125" style="2" customWidth="1"/>
    <col min="7167" max="7167" width="6.25" style="2" customWidth="1"/>
    <col min="7168" max="7168" width="7.125" style="2" customWidth="1"/>
    <col min="7169" max="7169" width="0" style="2" hidden="1" customWidth="1"/>
    <col min="7170" max="7170" width="43.375" style="2" customWidth="1"/>
    <col min="7171" max="7171" width="3.375" style="2" customWidth="1"/>
    <col min="7172" max="7175" width="8.75" style="2" customWidth="1"/>
    <col min="7176" max="7176" width="13.625" style="2" customWidth="1"/>
    <col min="7177" max="7177" width="10.875" style="2" customWidth="1"/>
    <col min="7178" max="7178" width="5.125" style="2" customWidth="1"/>
    <col min="7179" max="7179" width="4.5" style="2" customWidth="1"/>
    <col min="7180" max="7180" width="24.375" style="2" customWidth="1"/>
    <col min="7181" max="7181" width="21.25" style="2" customWidth="1"/>
    <col min="7182" max="7182" width="10" style="2" customWidth="1"/>
    <col min="7183" max="7185" width="18" style="2" customWidth="1"/>
    <col min="7186" max="7417" width="9" style="2"/>
    <col min="7418" max="7418" width="4.125" style="2" customWidth="1"/>
    <col min="7419" max="7419" width="19.25" style="2" customWidth="1"/>
    <col min="7420" max="7420" width="21.375" style="2" customWidth="1"/>
    <col min="7421" max="7421" width="6.25" style="2" customWidth="1"/>
    <col min="7422" max="7422" width="4.125" style="2" customWidth="1"/>
    <col min="7423" max="7423" width="6.25" style="2" customWidth="1"/>
    <col min="7424" max="7424" width="7.125" style="2" customWidth="1"/>
    <col min="7425" max="7425" width="0" style="2" hidden="1" customWidth="1"/>
    <col min="7426" max="7426" width="43.375" style="2" customWidth="1"/>
    <col min="7427" max="7427" width="3.375" style="2" customWidth="1"/>
    <col min="7428" max="7431" width="8.75" style="2" customWidth="1"/>
    <col min="7432" max="7432" width="13.625" style="2" customWidth="1"/>
    <col min="7433" max="7433" width="10.875" style="2" customWidth="1"/>
    <col min="7434" max="7434" width="5.125" style="2" customWidth="1"/>
    <col min="7435" max="7435" width="4.5" style="2" customWidth="1"/>
    <col min="7436" max="7436" width="24.375" style="2" customWidth="1"/>
    <col min="7437" max="7437" width="21.25" style="2" customWidth="1"/>
    <col min="7438" max="7438" width="10" style="2" customWidth="1"/>
    <col min="7439" max="7441" width="18" style="2" customWidth="1"/>
    <col min="7442" max="7673" width="9" style="2"/>
    <col min="7674" max="7674" width="4.125" style="2" customWidth="1"/>
    <col min="7675" max="7675" width="19.25" style="2" customWidth="1"/>
    <col min="7676" max="7676" width="21.375" style="2" customWidth="1"/>
    <col min="7677" max="7677" width="6.25" style="2" customWidth="1"/>
    <col min="7678" max="7678" width="4.125" style="2" customWidth="1"/>
    <col min="7679" max="7679" width="6.25" style="2" customWidth="1"/>
    <col min="7680" max="7680" width="7.125" style="2" customWidth="1"/>
    <col min="7681" max="7681" width="0" style="2" hidden="1" customWidth="1"/>
    <col min="7682" max="7682" width="43.375" style="2" customWidth="1"/>
    <col min="7683" max="7683" width="3.375" style="2" customWidth="1"/>
    <col min="7684" max="7687" width="8.75" style="2" customWidth="1"/>
    <col min="7688" max="7688" width="13.625" style="2" customWidth="1"/>
    <col min="7689" max="7689" width="10.875" style="2" customWidth="1"/>
    <col min="7690" max="7690" width="5.125" style="2" customWidth="1"/>
    <col min="7691" max="7691" width="4.5" style="2" customWidth="1"/>
    <col min="7692" max="7692" width="24.375" style="2" customWidth="1"/>
    <col min="7693" max="7693" width="21.25" style="2" customWidth="1"/>
    <col min="7694" max="7694" width="10" style="2" customWidth="1"/>
    <col min="7695" max="7697" width="18" style="2" customWidth="1"/>
    <col min="7698" max="7929" width="9" style="2"/>
    <col min="7930" max="7930" width="4.125" style="2" customWidth="1"/>
    <col min="7931" max="7931" width="19.25" style="2" customWidth="1"/>
    <col min="7932" max="7932" width="21.375" style="2" customWidth="1"/>
    <col min="7933" max="7933" width="6.25" style="2" customWidth="1"/>
    <col min="7934" max="7934" width="4.125" style="2" customWidth="1"/>
    <col min="7935" max="7935" width="6.25" style="2" customWidth="1"/>
    <col min="7936" max="7936" width="7.125" style="2" customWidth="1"/>
    <col min="7937" max="7937" width="0" style="2" hidden="1" customWidth="1"/>
    <col min="7938" max="7938" width="43.375" style="2" customWidth="1"/>
    <col min="7939" max="7939" width="3.375" style="2" customWidth="1"/>
    <col min="7940" max="7943" width="8.75" style="2" customWidth="1"/>
    <col min="7944" max="7944" width="13.625" style="2" customWidth="1"/>
    <col min="7945" max="7945" width="10.875" style="2" customWidth="1"/>
    <col min="7946" max="7946" width="5.125" style="2" customWidth="1"/>
    <col min="7947" max="7947" width="4.5" style="2" customWidth="1"/>
    <col min="7948" max="7948" width="24.375" style="2" customWidth="1"/>
    <col min="7949" max="7949" width="21.25" style="2" customWidth="1"/>
    <col min="7950" max="7950" width="10" style="2" customWidth="1"/>
    <col min="7951" max="7953" width="18" style="2" customWidth="1"/>
    <col min="7954" max="8185" width="9" style="2"/>
    <col min="8186" max="8186" width="4.125" style="2" customWidth="1"/>
    <col min="8187" max="8187" width="19.25" style="2" customWidth="1"/>
    <col min="8188" max="8188" width="21.375" style="2" customWidth="1"/>
    <col min="8189" max="8189" width="6.25" style="2" customWidth="1"/>
    <col min="8190" max="8190" width="4.125" style="2" customWidth="1"/>
    <col min="8191" max="8191" width="6.25" style="2" customWidth="1"/>
    <col min="8192" max="8192" width="7.125" style="2" customWidth="1"/>
    <col min="8193" max="8193" width="0" style="2" hidden="1" customWidth="1"/>
    <col min="8194" max="8194" width="43.375" style="2" customWidth="1"/>
    <col min="8195" max="8195" width="3.375" style="2" customWidth="1"/>
    <col min="8196" max="8199" width="8.75" style="2" customWidth="1"/>
    <col min="8200" max="8200" width="13.625" style="2" customWidth="1"/>
    <col min="8201" max="8201" width="10.875" style="2" customWidth="1"/>
    <col min="8202" max="8202" width="5.125" style="2" customWidth="1"/>
    <col min="8203" max="8203" width="4.5" style="2" customWidth="1"/>
    <col min="8204" max="8204" width="24.375" style="2" customWidth="1"/>
    <col min="8205" max="8205" width="21.25" style="2" customWidth="1"/>
    <col min="8206" max="8206" width="10" style="2" customWidth="1"/>
    <col min="8207" max="8209" width="18" style="2" customWidth="1"/>
    <col min="8210" max="8441" width="9" style="2"/>
    <col min="8442" max="8442" width="4.125" style="2" customWidth="1"/>
    <col min="8443" max="8443" width="19.25" style="2" customWidth="1"/>
    <col min="8444" max="8444" width="21.375" style="2" customWidth="1"/>
    <col min="8445" max="8445" width="6.25" style="2" customWidth="1"/>
    <col min="8446" max="8446" width="4.125" style="2" customWidth="1"/>
    <col min="8447" max="8447" width="6.25" style="2" customWidth="1"/>
    <col min="8448" max="8448" width="7.125" style="2" customWidth="1"/>
    <col min="8449" max="8449" width="0" style="2" hidden="1" customWidth="1"/>
    <col min="8450" max="8450" width="43.375" style="2" customWidth="1"/>
    <col min="8451" max="8451" width="3.375" style="2" customWidth="1"/>
    <col min="8452" max="8455" width="8.75" style="2" customWidth="1"/>
    <col min="8456" max="8456" width="13.625" style="2" customWidth="1"/>
    <col min="8457" max="8457" width="10.875" style="2" customWidth="1"/>
    <col min="8458" max="8458" width="5.125" style="2" customWidth="1"/>
    <col min="8459" max="8459" width="4.5" style="2" customWidth="1"/>
    <col min="8460" max="8460" width="24.375" style="2" customWidth="1"/>
    <col min="8461" max="8461" width="21.25" style="2" customWidth="1"/>
    <col min="8462" max="8462" width="10" style="2" customWidth="1"/>
    <col min="8463" max="8465" width="18" style="2" customWidth="1"/>
    <col min="8466" max="8697" width="9" style="2"/>
    <col min="8698" max="8698" width="4.125" style="2" customWidth="1"/>
    <col min="8699" max="8699" width="19.25" style="2" customWidth="1"/>
    <col min="8700" max="8700" width="21.375" style="2" customWidth="1"/>
    <col min="8701" max="8701" width="6.25" style="2" customWidth="1"/>
    <col min="8702" max="8702" width="4.125" style="2" customWidth="1"/>
    <col min="8703" max="8703" width="6.25" style="2" customWidth="1"/>
    <col min="8704" max="8704" width="7.125" style="2" customWidth="1"/>
    <col min="8705" max="8705" width="0" style="2" hidden="1" customWidth="1"/>
    <col min="8706" max="8706" width="43.375" style="2" customWidth="1"/>
    <col min="8707" max="8707" width="3.375" style="2" customWidth="1"/>
    <col min="8708" max="8711" width="8.75" style="2" customWidth="1"/>
    <col min="8712" max="8712" width="13.625" style="2" customWidth="1"/>
    <col min="8713" max="8713" width="10.875" style="2" customWidth="1"/>
    <col min="8714" max="8714" width="5.125" style="2" customWidth="1"/>
    <col min="8715" max="8715" width="4.5" style="2" customWidth="1"/>
    <col min="8716" max="8716" width="24.375" style="2" customWidth="1"/>
    <col min="8717" max="8717" width="21.25" style="2" customWidth="1"/>
    <col min="8718" max="8718" width="10" style="2" customWidth="1"/>
    <col min="8719" max="8721" width="18" style="2" customWidth="1"/>
    <col min="8722" max="8953" width="9" style="2"/>
    <col min="8954" max="8954" width="4.125" style="2" customWidth="1"/>
    <col min="8955" max="8955" width="19.25" style="2" customWidth="1"/>
    <col min="8956" max="8956" width="21.375" style="2" customWidth="1"/>
    <col min="8957" max="8957" width="6.25" style="2" customWidth="1"/>
    <col min="8958" max="8958" width="4.125" style="2" customWidth="1"/>
    <col min="8959" max="8959" width="6.25" style="2" customWidth="1"/>
    <col min="8960" max="8960" width="7.125" style="2" customWidth="1"/>
    <col min="8961" max="8961" width="0" style="2" hidden="1" customWidth="1"/>
    <col min="8962" max="8962" width="43.375" style="2" customWidth="1"/>
    <col min="8963" max="8963" width="3.375" style="2" customWidth="1"/>
    <col min="8964" max="8967" width="8.75" style="2" customWidth="1"/>
    <col min="8968" max="8968" width="13.625" style="2" customWidth="1"/>
    <col min="8969" max="8969" width="10.875" style="2" customWidth="1"/>
    <col min="8970" max="8970" width="5.125" style="2" customWidth="1"/>
    <col min="8971" max="8971" width="4.5" style="2" customWidth="1"/>
    <col min="8972" max="8972" width="24.375" style="2" customWidth="1"/>
    <col min="8973" max="8973" width="21.25" style="2" customWidth="1"/>
    <col min="8974" max="8974" width="10" style="2" customWidth="1"/>
    <col min="8975" max="8977" width="18" style="2" customWidth="1"/>
    <col min="8978" max="9209" width="9" style="2"/>
    <col min="9210" max="9210" width="4.125" style="2" customWidth="1"/>
    <col min="9211" max="9211" width="19.25" style="2" customWidth="1"/>
    <col min="9212" max="9212" width="21.375" style="2" customWidth="1"/>
    <col min="9213" max="9213" width="6.25" style="2" customWidth="1"/>
    <col min="9214" max="9214" width="4.125" style="2" customWidth="1"/>
    <col min="9215" max="9215" width="6.25" style="2" customWidth="1"/>
    <col min="9216" max="9216" width="7.125" style="2" customWidth="1"/>
    <col min="9217" max="9217" width="0" style="2" hidden="1" customWidth="1"/>
    <col min="9218" max="9218" width="43.375" style="2" customWidth="1"/>
    <col min="9219" max="9219" width="3.375" style="2" customWidth="1"/>
    <col min="9220" max="9223" width="8.75" style="2" customWidth="1"/>
    <col min="9224" max="9224" width="13.625" style="2" customWidth="1"/>
    <col min="9225" max="9225" width="10.875" style="2" customWidth="1"/>
    <col min="9226" max="9226" width="5.125" style="2" customWidth="1"/>
    <col min="9227" max="9227" width="4.5" style="2" customWidth="1"/>
    <col min="9228" max="9228" width="24.375" style="2" customWidth="1"/>
    <col min="9229" max="9229" width="21.25" style="2" customWidth="1"/>
    <col min="9230" max="9230" width="10" style="2" customWidth="1"/>
    <col min="9231" max="9233" width="18" style="2" customWidth="1"/>
    <col min="9234" max="9465" width="9" style="2"/>
    <col min="9466" max="9466" width="4.125" style="2" customWidth="1"/>
    <col min="9467" max="9467" width="19.25" style="2" customWidth="1"/>
    <col min="9468" max="9468" width="21.375" style="2" customWidth="1"/>
    <col min="9469" max="9469" width="6.25" style="2" customWidth="1"/>
    <col min="9470" max="9470" width="4.125" style="2" customWidth="1"/>
    <col min="9471" max="9471" width="6.25" style="2" customWidth="1"/>
    <col min="9472" max="9472" width="7.125" style="2" customWidth="1"/>
    <col min="9473" max="9473" width="0" style="2" hidden="1" customWidth="1"/>
    <col min="9474" max="9474" width="43.375" style="2" customWidth="1"/>
    <col min="9475" max="9475" width="3.375" style="2" customWidth="1"/>
    <col min="9476" max="9479" width="8.75" style="2" customWidth="1"/>
    <col min="9480" max="9480" width="13.625" style="2" customWidth="1"/>
    <col min="9481" max="9481" width="10.875" style="2" customWidth="1"/>
    <col min="9482" max="9482" width="5.125" style="2" customWidth="1"/>
    <col min="9483" max="9483" width="4.5" style="2" customWidth="1"/>
    <col min="9484" max="9484" width="24.375" style="2" customWidth="1"/>
    <col min="9485" max="9485" width="21.25" style="2" customWidth="1"/>
    <col min="9486" max="9486" width="10" style="2" customWidth="1"/>
    <col min="9487" max="9489" width="18" style="2" customWidth="1"/>
    <col min="9490" max="9721" width="9" style="2"/>
    <col min="9722" max="9722" width="4.125" style="2" customWidth="1"/>
    <col min="9723" max="9723" width="19.25" style="2" customWidth="1"/>
    <col min="9724" max="9724" width="21.375" style="2" customWidth="1"/>
    <col min="9725" max="9725" width="6.25" style="2" customWidth="1"/>
    <col min="9726" max="9726" width="4.125" style="2" customWidth="1"/>
    <col min="9727" max="9727" width="6.25" style="2" customWidth="1"/>
    <col min="9728" max="9728" width="7.125" style="2" customWidth="1"/>
    <col min="9729" max="9729" width="0" style="2" hidden="1" customWidth="1"/>
    <col min="9730" max="9730" width="43.375" style="2" customWidth="1"/>
    <col min="9731" max="9731" width="3.375" style="2" customWidth="1"/>
    <col min="9732" max="9735" width="8.75" style="2" customWidth="1"/>
    <col min="9736" max="9736" width="13.625" style="2" customWidth="1"/>
    <col min="9737" max="9737" width="10.875" style="2" customWidth="1"/>
    <col min="9738" max="9738" width="5.125" style="2" customWidth="1"/>
    <col min="9739" max="9739" width="4.5" style="2" customWidth="1"/>
    <col min="9740" max="9740" width="24.375" style="2" customWidth="1"/>
    <col min="9741" max="9741" width="21.25" style="2" customWidth="1"/>
    <col min="9742" max="9742" width="10" style="2" customWidth="1"/>
    <col min="9743" max="9745" width="18" style="2" customWidth="1"/>
    <col min="9746" max="9977" width="9" style="2"/>
    <col min="9978" max="9978" width="4.125" style="2" customWidth="1"/>
    <col min="9979" max="9979" width="19.25" style="2" customWidth="1"/>
    <col min="9980" max="9980" width="21.375" style="2" customWidth="1"/>
    <col min="9981" max="9981" width="6.25" style="2" customWidth="1"/>
    <col min="9982" max="9982" width="4.125" style="2" customWidth="1"/>
    <col min="9983" max="9983" width="6.25" style="2" customWidth="1"/>
    <col min="9984" max="9984" width="7.125" style="2" customWidth="1"/>
    <col min="9985" max="9985" width="0" style="2" hidden="1" customWidth="1"/>
    <col min="9986" max="9986" width="43.375" style="2" customWidth="1"/>
    <col min="9987" max="9987" width="3.375" style="2" customWidth="1"/>
    <col min="9988" max="9991" width="8.75" style="2" customWidth="1"/>
    <col min="9992" max="9992" width="13.625" style="2" customWidth="1"/>
    <col min="9993" max="9993" width="10.875" style="2" customWidth="1"/>
    <col min="9994" max="9994" width="5.125" style="2" customWidth="1"/>
    <col min="9995" max="9995" width="4.5" style="2" customWidth="1"/>
    <col min="9996" max="9996" width="24.375" style="2" customWidth="1"/>
    <col min="9997" max="9997" width="21.25" style="2" customWidth="1"/>
    <col min="9998" max="9998" width="10" style="2" customWidth="1"/>
    <col min="9999" max="10001" width="18" style="2" customWidth="1"/>
    <col min="10002" max="10233" width="9" style="2"/>
    <col min="10234" max="10234" width="4.125" style="2" customWidth="1"/>
    <col min="10235" max="10235" width="19.25" style="2" customWidth="1"/>
    <col min="10236" max="10236" width="21.375" style="2" customWidth="1"/>
    <col min="10237" max="10237" width="6.25" style="2" customWidth="1"/>
    <col min="10238" max="10238" width="4.125" style="2" customWidth="1"/>
    <col min="10239" max="10239" width="6.25" style="2" customWidth="1"/>
    <col min="10240" max="10240" width="7.125" style="2" customWidth="1"/>
    <col min="10241" max="10241" width="0" style="2" hidden="1" customWidth="1"/>
    <col min="10242" max="10242" width="43.375" style="2" customWidth="1"/>
    <col min="10243" max="10243" width="3.375" style="2" customWidth="1"/>
    <col min="10244" max="10247" width="8.75" style="2" customWidth="1"/>
    <col min="10248" max="10248" width="13.625" style="2" customWidth="1"/>
    <col min="10249" max="10249" width="10.875" style="2" customWidth="1"/>
    <col min="10250" max="10250" width="5.125" style="2" customWidth="1"/>
    <col min="10251" max="10251" width="4.5" style="2" customWidth="1"/>
    <col min="10252" max="10252" width="24.375" style="2" customWidth="1"/>
    <col min="10253" max="10253" width="21.25" style="2" customWidth="1"/>
    <col min="10254" max="10254" width="10" style="2" customWidth="1"/>
    <col min="10255" max="10257" width="18" style="2" customWidth="1"/>
    <col min="10258" max="10489" width="9" style="2"/>
    <col min="10490" max="10490" width="4.125" style="2" customWidth="1"/>
    <col min="10491" max="10491" width="19.25" style="2" customWidth="1"/>
    <col min="10492" max="10492" width="21.375" style="2" customWidth="1"/>
    <col min="10493" max="10493" width="6.25" style="2" customWidth="1"/>
    <col min="10494" max="10494" width="4.125" style="2" customWidth="1"/>
    <col min="10495" max="10495" width="6.25" style="2" customWidth="1"/>
    <col min="10496" max="10496" width="7.125" style="2" customWidth="1"/>
    <col min="10497" max="10497" width="0" style="2" hidden="1" customWidth="1"/>
    <col min="10498" max="10498" width="43.375" style="2" customWidth="1"/>
    <col min="10499" max="10499" width="3.375" style="2" customWidth="1"/>
    <col min="10500" max="10503" width="8.75" style="2" customWidth="1"/>
    <col min="10504" max="10504" width="13.625" style="2" customWidth="1"/>
    <col min="10505" max="10505" width="10.875" style="2" customWidth="1"/>
    <col min="10506" max="10506" width="5.125" style="2" customWidth="1"/>
    <col min="10507" max="10507" width="4.5" style="2" customWidth="1"/>
    <col min="10508" max="10508" width="24.375" style="2" customWidth="1"/>
    <col min="10509" max="10509" width="21.25" style="2" customWidth="1"/>
    <col min="10510" max="10510" width="10" style="2" customWidth="1"/>
    <col min="10511" max="10513" width="18" style="2" customWidth="1"/>
    <col min="10514" max="10745" width="9" style="2"/>
    <col min="10746" max="10746" width="4.125" style="2" customWidth="1"/>
    <col min="10747" max="10747" width="19.25" style="2" customWidth="1"/>
    <col min="10748" max="10748" width="21.375" style="2" customWidth="1"/>
    <col min="10749" max="10749" width="6.25" style="2" customWidth="1"/>
    <col min="10750" max="10750" width="4.125" style="2" customWidth="1"/>
    <col min="10751" max="10751" width="6.25" style="2" customWidth="1"/>
    <col min="10752" max="10752" width="7.125" style="2" customWidth="1"/>
    <col min="10753" max="10753" width="0" style="2" hidden="1" customWidth="1"/>
    <col min="10754" max="10754" width="43.375" style="2" customWidth="1"/>
    <col min="10755" max="10755" width="3.375" style="2" customWidth="1"/>
    <col min="10756" max="10759" width="8.75" style="2" customWidth="1"/>
    <col min="10760" max="10760" width="13.625" style="2" customWidth="1"/>
    <col min="10761" max="10761" width="10.875" style="2" customWidth="1"/>
    <col min="10762" max="10762" width="5.125" style="2" customWidth="1"/>
    <col min="10763" max="10763" width="4.5" style="2" customWidth="1"/>
    <col min="10764" max="10764" width="24.375" style="2" customWidth="1"/>
    <col min="10765" max="10765" width="21.25" style="2" customWidth="1"/>
    <col min="10766" max="10766" width="10" style="2" customWidth="1"/>
    <col min="10767" max="10769" width="18" style="2" customWidth="1"/>
    <col min="10770" max="11001" width="9" style="2"/>
    <col min="11002" max="11002" width="4.125" style="2" customWidth="1"/>
    <col min="11003" max="11003" width="19.25" style="2" customWidth="1"/>
    <col min="11004" max="11004" width="21.375" style="2" customWidth="1"/>
    <col min="11005" max="11005" width="6.25" style="2" customWidth="1"/>
    <col min="11006" max="11006" width="4.125" style="2" customWidth="1"/>
    <col min="11007" max="11007" width="6.25" style="2" customWidth="1"/>
    <col min="11008" max="11008" width="7.125" style="2" customWidth="1"/>
    <col min="11009" max="11009" width="0" style="2" hidden="1" customWidth="1"/>
    <col min="11010" max="11010" width="43.375" style="2" customWidth="1"/>
    <col min="11011" max="11011" width="3.375" style="2" customWidth="1"/>
    <col min="11012" max="11015" width="8.75" style="2" customWidth="1"/>
    <col min="11016" max="11016" width="13.625" style="2" customWidth="1"/>
    <col min="11017" max="11017" width="10.875" style="2" customWidth="1"/>
    <col min="11018" max="11018" width="5.125" style="2" customWidth="1"/>
    <col min="11019" max="11019" width="4.5" style="2" customWidth="1"/>
    <col min="11020" max="11020" width="24.375" style="2" customWidth="1"/>
    <col min="11021" max="11021" width="21.25" style="2" customWidth="1"/>
    <col min="11022" max="11022" width="10" style="2" customWidth="1"/>
    <col min="11023" max="11025" width="18" style="2" customWidth="1"/>
    <col min="11026" max="11257" width="9" style="2"/>
    <col min="11258" max="11258" width="4.125" style="2" customWidth="1"/>
    <col min="11259" max="11259" width="19.25" style="2" customWidth="1"/>
    <col min="11260" max="11260" width="21.375" style="2" customWidth="1"/>
    <col min="11261" max="11261" width="6.25" style="2" customWidth="1"/>
    <col min="11262" max="11262" width="4.125" style="2" customWidth="1"/>
    <col min="11263" max="11263" width="6.25" style="2" customWidth="1"/>
    <col min="11264" max="11264" width="7.125" style="2" customWidth="1"/>
    <col min="11265" max="11265" width="0" style="2" hidden="1" customWidth="1"/>
    <col min="11266" max="11266" width="43.375" style="2" customWidth="1"/>
    <col min="11267" max="11267" width="3.375" style="2" customWidth="1"/>
    <col min="11268" max="11271" width="8.75" style="2" customWidth="1"/>
    <col min="11272" max="11272" width="13.625" style="2" customWidth="1"/>
    <col min="11273" max="11273" width="10.875" style="2" customWidth="1"/>
    <col min="11274" max="11274" width="5.125" style="2" customWidth="1"/>
    <col min="11275" max="11275" width="4.5" style="2" customWidth="1"/>
    <col min="11276" max="11276" width="24.375" style="2" customWidth="1"/>
    <col min="11277" max="11277" width="21.25" style="2" customWidth="1"/>
    <col min="11278" max="11278" width="10" style="2" customWidth="1"/>
    <col min="11279" max="11281" width="18" style="2" customWidth="1"/>
    <col min="11282" max="11513" width="9" style="2"/>
    <col min="11514" max="11514" width="4.125" style="2" customWidth="1"/>
    <col min="11515" max="11515" width="19.25" style="2" customWidth="1"/>
    <col min="11516" max="11516" width="21.375" style="2" customWidth="1"/>
    <col min="11517" max="11517" width="6.25" style="2" customWidth="1"/>
    <col min="11518" max="11518" width="4.125" style="2" customWidth="1"/>
    <col min="11519" max="11519" width="6.25" style="2" customWidth="1"/>
    <col min="11520" max="11520" width="7.125" style="2" customWidth="1"/>
    <col min="11521" max="11521" width="0" style="2" hidden="1" customWidth="1"/>
    <col min="11522" max="11522" width="43.375" style="2" customWidth="1"/>
    <col min="11523" max="11523" width="3.375" style="2" customWidth="1"/>
    <col min="11524" max="11527" width="8.75" style="2" customWidth="1"/>
    <col min="11528" max="11528" width="13.625" style="2" customWidth="1"/>
    <col min="11529" max="11529" width="10.875" style="2" customWidth="1"/>
    <col min="11530" max="11530" width="5.125" style="2" customWidth="1"/>
    <col min="11531" max="11531" width="4.5" style="2" customWidth="1"/>
    <col min="11532" max="11532" width="24.375" style="2" customWidth="1"/>
    <col min="11533" max="11533" width="21.25" style="2" customWidth="1"/>
    <col min="11534" max="11534" width="10" style="2" customWidth="1"/>
    <col min="11535" max="11537" width="18" style="2" customWidth="1"/>
    <col min="11538" max="11769" width="9" style="2"/>
    <col min="11770" max="11770" width="4.125" style="2" customWidth="1"/>
    <col min="11771" max="11771" width="19.25" style="2" customWidth="1"/>
    <col min="11772" max="11772" width="21.375" style="2" customWidth="1"/>
    <col min="11773" max="11773" width="6.25" style="2" customWidth="1"/>
    <col min="11774" max="11774" width="4.125" style="2" customWidth="1"/>
    <col min="11775" max="11775" width="6.25" style="2" customWidth="1"/>
    <col min="11776" max="11776" width="7.125" style="2" customWidth="1"/>
    <col min="11777" max="11777" width="0" style="2" hidden="1" customWidth="1"/>
    <col min="11778" max="11778" width="43.375" style="2" customWidth="1"/>
    <col min="11779" max="11779" width="3.375" style="2" customWidth="1"/>
    <col min="11780" max="11783" width="8.75" style="2" customWidth="1"/>
    <col min="11784" max="11784" width="13.625" style="2" customWidth="1"/>
    <col min="11785" max="11785" width="10.875" style="2" customWidth="1"/>
    <col min="11786" max="11786" width="5.125" style="2" customWidth="1"/>
    <col min="11787" max="11787" width="4.5" style="2" customWidth="1"/>
    <col min="11788" max="11788" width="24.375" style="2" customWidth="1"/>
    <col min="11789" max="11789" width="21.25" style="2" customWidth="1"/>
    <col min="11790" max="11790" width="10" style="2" customWidth="1"/>
    <col min="11791" max="11793" width="18" style="2" customWidth="1"/>
    <col min="11794" max="12025" width="9" style="2"/>
    <col min="12026" max="12026" width="4.125" style="2" customWidth="1"/>
    <col min="12027" max="12027" width="19.25" style="2" customWidth="1"/>
    <col min="12028" max="12028" width="21.375" style="2" customWidth="1"/>
    <col min="12029" max="12029" width="6.25" style="2" customWidth="1"/>
    <col min="12030" max="12030" width="4.125" style="2" customWidth="1"/>
    <col min="12031" max="12031" width="6.25" style="2" customWidth="1"/>
    <col min="12032" max="12032" width="7.125" style="2" customWidth="1"/>
    <col min="12033" max="12033" width="0" style="2" hidden="1" customWidth="1"/>
    <col min="12034" max="12034" width="43.375" style="2" customWidth="1"/>
    <col min="12035" max="12035" width="3.375" style="2" customWidth="1"/>
    <col min="12036" max="12039" width="8.75" style="2" customWidth="1"/>
    <col min="12040" max="12040" width="13.625" style="2" customWidth="1"/>
    <col min="12041" max="12041" width="10.875" style="2" customWidth="1"/>
    <col min="12042" max="12042" width="5.125" style="2" customWidth="1"/>
    <col min="12043" max="12043" width="4.5" style="2" customWidth="1"/>
    <col min="12044" max="12044" width="24.375" style="2" customWidth="1"/>
    <col min="12045" max="12045" width="21.25" style="2" customWidth="1"/>
    <col min="12046" max="12046" width="10" style="2" customWidth="1"/>
    <col min="12047" max="12049" width="18" style="2" customWidth="1"/>
    <col min="12050" max="12281" width="9" style="2"/>
    <col min="12282" max="12282" width="4.125" style="2" customWidth="1"/>
    <col min="12283" max="12283" width="19.25" style="2" customWidth="1"/>
    <col min="12284" max="12284" width="21.375" style="2" customWidth="1"/>
    <col min="12285" max="12285" width="6.25" style="2" customWidth="1"/>
    <col min="12286" max="12286" width="4.125" style="2" customWidth="1"/>
    <col min="12287" max="12287" width="6.25" style="2" customWidth="1"/>
    <col min="12288" max="12288" width="7.125" style="2" customWidth="1"/>
    <col min="12289" max="12289" width="0" style="2" hidden="1" customWidth="1"/>
    <col min="12290" max="12290" width="43.375" style="2" customWidth="1"/>
    <col min="12291" max="12291" width="3.375" style="2" customWidth="1"/>
    <col min="12292" max="12295" width="8.75" style="2" customWidth="1"/>
    <col min="12296" max="12296" width="13.625" style="2" customWidth="1"/>
    <col min="12297" max="12297" width="10.875" style="2" customWidth="1"/>
    <col min="12298" max="12298" width="5.125" style="2" customWidth="1"/>
    <col min="12299" max="12299" width="4.5" style="2" customWidth="1"/>
    <col min="12300" max="12300" width="24.375" style="2" customWidth="1"/>
    <col min="12301" max="12301" width="21.25" style="2" customWidth="1"/>
    <col min="12302" max="12302" width="10" style="2" customWidth="1"/>
    <col min="12303" max="12305" width="18" style="2" customWidth="1"/>
    <col min="12306" max="12537" width="9" style="2"/>
    <col min="12538" max="12538" width="4.125" style="2" customWidth="1"/>
    <col min="12539" max="12539" width="19.25" style="2" customWidth="1"/>
    <col min="12540" max="12540" width="21.375" style="2" customWidth="1"/>
    <col min="12541" max="12541" width="6.25" style="2" customWidth="1"/>
    <col min="12542" max="12542" width="4.125" style="2" customWidth="1"/>
    <col min="12543" max="12543" width="6.25" style="2" customWidth="1"/>
    <col min="12544" max="12544" width="7.125" style="2" customWidth="1"/>
    <col min="12545" max="12545" width="0" style="2" hidden="1" customWidth="1"/>
    <col min="12546" max="12546" width="43.375" style="2" customWidth="1"/>
    <col min="12547" max="12547" width="3.375" style="2" customWidth="1"/>
    <col min="12548" max="12551" width="8.75" style="2" customWidth="1"/>
    <col min="12552" max="12552" width="13.625" style="2" customWidth="1"/>
    <col min="12553" max="12553" width="10.875" style="2" customWidth="1"/>
    <col min="12554" max="12554" width="5.125" style="2" customWidth="1"/>
    <col min="12555" max="12555" width="4.5" style="2" customWidth="1"/>
    <col min="12556" max="12556" width="24.375" style="2" customWidth="1"/>
    <col min="12557" max="12557" width="21.25" style="2" customWidth="1"/>
    <col min="12558" max="12558" width="10" style="2" customWidth="1"/>
    <col min="12559" max="12561" width="18" style="2" customWidth="1"/>
    <col min="12562" max="12793" width="9" style="2"/>
    <col min="12794" max="12794" width="4.125" style="2" customWidth="1"/>
    <col min="12795" max="12795" width="19.25" style="2" customWidth="1"/>
    <col min="12796" max="12796" width="21.375" style="2" customWidth="1"/>
    <col min="12797" max="12797" width="6.25" style="2" customWidth="1"/>
    <col min="12798" max="12798" width="4.125" style="2" customWidth="1"/>
    <col min="12799" max="12799" width="6.25" style="2" customWidth="1"/>
    <col min="12800" max="12800" width="7.125" style="2" customWidth="1"/>
    <col min="12801" max="12801" width="0" style="2" hidden="1" customWidth="1"/>
    <col min="12802" max="12802" width="43.375" style="2" customWidth="1"/>
    <col min="12803" max="12803" width="3.375" style="2" customWidth="1"/>
    <col min="12804" max="12807" width="8.75" style="2" customWidth="1"/>
    <col min="12808" max="12808" width="13.625" style="2" customWidth="1"/>
    <col min="12809" max="12809" width="10.875" style="2" customWidth="1"/>
    <col min="12810" max="12810" width="5.125" style="2" customWidth="1"/>
    <col min="12811" max="12811" width="4.5" style="2" customWidth="1"/>
    <col min="12812" max="12812" width="24.375" style="2" customWidth="1"/>
    <col min="12813" max="12813" width="21.25" style="2" customWidth="1"/>
    <col min="12814" max="12814" width="10" style="2" customWidth="1"/>
    <col min="12815" max="12817" width="18" style="2" customWidth="1"/>
    <col min="12818" max="13049" width="9" style="2"/>
    <col min="13050" max="13050" width="4.125" style="2" customWidth="1"/>
    <col min="13051" max="13051" width="19.25" style="2" customWidth="1"/>
    <col min="13052" max="13052" width="21.375" style="2" customWidth="1"/>
    <col min="13053" max="13053" width="6.25" style="2" customWidth="1"/>
    <col min="13054" max="13054" width="4.125" style="2" customWidth="1"/>
    <col min="13055" max="13055" width="6.25" style="2" customWidth="1"/>
    <col min="13056" max="13056" width="7.125" style="2" customWidth="1"/>
    <col min="13057" max="13057" width="0" style="2" hidden="1" customWidth="1"/>
    <col min="13058" max="13058" width="43.375" style="2" customWidth="1"/>
    <col min="13059" max="13059" width="3.375" style="2" customWidth="1"/>
    <col min="13060" max="13063" width="8.75" style="2" customWidth="1"/>
    <col min="13064" max="13064" width="13.625" style="2" customWidth="1"/>
    <col min="13065" max="13065" width="10.875" style="2" customWidth="1"/>
    <col min="13066" max="13066" width="5.125" style="2" customWidth="1"/>
    <col min="13067" max="13067" width="4.5" style="2" customWidth="1"/>
    <col min="13068" max="13068" width="24.375" style="2" customWidth="1"/>
    <col min="13069" max="13069" width="21.25" style="2" customWidth="1"/>
    <col min="13070" max="13070" width="10" style="2" customWidth="1"/>
    <col min="13071" max="13073" width="18" style="2" customWidth="1"/>
    <col min="13074" max="13305" width="9" style="2"/>
    <col min="13306" max="13306" width="4.125" style="2" customWidth="1"/>
    <col min="13307" max="13307" width="19.25" style="2" customWidth="1"/>
    <col min="13308" max="13308" width="21.375" style="2" customWidth="1"/>
    <col min="13309" max="13309" width="6.25" style="2" customWidth="1"/>
    <col min="13310" max="13310" width="4.125" style="2" customWidth="1"/>
    <col min="13311" max="13311" width="6.25" style="2" customWidth="1"/>
    <col min="13312" max="13312" width="7.125" style="2" customWidth="1"/>
    <col min="13313" max="13313" width="0" style="2" hidden="1" customWidth="1"/>
    <col min="13314" max="13314" width="43.375" style="2" customWidth="1"/>
    <col min="13315" max="13315" width="3.375" style="2" customWidth="1"/>
    <col min="13316" max="13319" width="8.75" style="2" customWidth="1"/>
    <col min="13320" max="13320" width="13.625" style="2" customWidth="1"/>
    <col min="13321" max="13321" width="10.875" style="2" customWidth="1"/>
    <col min="13322" max="13322" width="5.125" style="2" customWidth="1"/>
    <col min="13323" max="13323" width="4.5" style="2" customWidth="1"/>
    <col min="13324" max="13324" width="24.375" style="2" customWidth="1"/>
    <col min="13325" max="13325" width="21.25" style="2" customWidth="1"/>
    <col min="13326" max="13326" width="10" style="2" customWidth="1"/>
    <col min="13327" max="13329" width="18" style="2" customWidth="1"/>
    <col min="13330" max="13561" width="9" style="2"/>
    <col min="13562" max="13562" width="4.125" style="2" customWidth="1"/>
    <col min="13563" max="13563" width="19.25" style="2" customWidth="1"/>
    <col min="13564" max="13564" width="21.375" style="2" customWidth="1"/>
    <col min="13565" max="13565" width="6.25" style="2" customWidth="1"/>
    <col min="13566" max="13566" width="4.125" style="2" customWidth="1"/>
    <col min="13567" max="13567" width="6.25" style="2" customWidth="1"/>
    <col min="13568" max="13568" width="7.125" style="2" customWidth="1"/>
    <col min="13569" max="13569" width="0" style="2" hidden="1" customWidth="1"/>
    <col min="13570" max="13570" width="43.375" style="2" customWidth="1"/>
    <col min="13571" max="13571" width="3.375" style="2" customWidth="1"/>
    <col min="13572" max="13575" width="8.75" style="2" customWidth="1"/>
    <col min="13576" max="13576" width="13.625" style="2" customWidth="1"/>
    <col min="13577" max="13577" width="10.875" style="2" customWidth="1"/>
    <col min="13578" max="13578" width="5.125" style="2" customWidth="1"/>
    <col min="13579" max="13579" width="4.5" style="2" customWidth="1"/>
    <col min="13580" max="13580" width="24.375" style="2" customWidth="1"/>
    <col min="13581" max="13581" width="21.25" style="2" customWidth="1"/>
    <col min="13582" max="13582" width="10" style="2" customWidth="1"/>
    <col min="13583" max="13585" width="18" style="2" customWidth="1"/>
    <col min="13586" max="13817" width="9" style="2"/>
    <col min="13818" max="13818" width="4.125" style="2" customWidth="1"/>
    <col min="13819" max="13819" width="19.25" style="2" customWidth="1"/>
    <col min="13820" max="13820" width="21.375" style="2" customWidth="1"/>
    <col min="13821" max="13821" width="6.25" style="2" customWidth="1"/>
    <col min="13822" max="13822" width="4.125" style="2" customWidth="1"/>
    <col min="13823" max="13823" width="6.25" style="2" customWidth="1"/>
    <col min="13824" max="13824" width="7.125" style="2" customWidth="1"/>
    <col min="13825" max="13825" width="0" style="2" hidden="1" customWidth="1"/>
    <col min="13826" max="13826" width="43.375" style="2" customWidth="1"/>
    <col min="13827" max="13827" width="3.375" style="2" customWidth="1"/>
    <col min="13828" max="13831" width="8.75" style="2" customWidth="1"/>
    <col min="13832" max="13832" width="13.625" style="2" customWidth="1"/>
    <col min="13833" max="13833" width="10.875" style="2" customWidth="1"/>
    <col min="13834" max="13834" width="5.125" style="2" customWidth="1"/>
    <col min="13835" max="13835" width="4.5" style="2" customWidth="1"/>
    <col min="13836" max="13836" width="24.375" style="2" customWidth="1"/>
    <col min="13837" max="13837" width="21.25" style="2" customWidth="1"/>
    <col min="13838" max="13838" width="10" style="2" customWidth="1"/>
    <col min="13839" max="13841" width="18" style="2" customWidth="1"/>
    <col min="13842" max="14073" width="9" style="2"/>
    <col min="14074" max="14074" width="4.125" style="2" customWidth="1"/>
    <col min="14075" max="14075" width="19.25" style="2" customWidth="1"/>
    <col min="14076" max="14076" width="21.375" style="2" customWidth="1"/>
    <col min="14077" max="14077" width="6.25" style="2" customWidth="1"/>
    <col min="14078" max="14078" width="4.125" style="2" customWidth="1"/>
    <col min="14079" max="14079" width="6.25" style="2" customWidth="1"/>
    <col min="14080" max="14080" width="7.125" style="2" customWidth="1"/>
    <col min="14081" max="14081" width="0" style="2" hidden="1" customWidth="1"/>
    <col min="14082" max="14082" width="43.375" style="2" customWidth="1"/>
    <col min="14083" max="14083" width="3.375" style="2" customWidth="1"/>
    <col min="14084" max="14087" width="8.75" style="2" customWidth="1"/>
    <col min="14088" max="14088" width="13.625" style="2" customWidth="1"/>
    <col min="14089" max="14089" width="10.875" style="2" customWidth="1"/>
    <col min="14090" max="14090" width="5.125" style="2" customWidth="1"/>
    <col min="14091" max="14091" width="4.5" style="2" customWidth="1"/>
    <col min="14092" max="14092" width="24.375" style="2" customWidth="1"/>
    <col min="14093" max="14093" width="21.25" style="2" customWidth="1"/>
    <col min="14094" max="14094" width="10" style="2" customWidth="1"/>
    <col min="14095" max="14097" width="18" style="2" customWidth="1"/>
    <col min="14098" max="14329" width="9" style="2"/>
    <col min="14330" max="14330" width="4.125" style="2" customWidth="1"/>
    <col min="14331" max="14331" width="19.25" style="2" customWidth="1"/>
    <col min="14332" max="14332" width="21.375" style="2" customWidth="1"/>
    <col min="14333" max="14333" width="6.25" style="2" customWidth="1"/>
    <col min="14334" max="14334" width="4.125" style="2" customWidth="1"/>
    <col min="14335" max="14335" width="6.25" style="2" customWidth="1"/>
    <col min="14336" max="14336" width="7.125" style="2" customWidth="1"/>
    <col min="14337" max="14337" width="0" style="2" hidden="1" customWidth="1"/>
    <col min="14338" max="14338" width="43.375" style="2" customWidth="1"/>
    <col min="14339" max="14339" width="3.375" style="2" customWidth="1"/>
    <col min="14340" max="14343" width="8.75" style="2" customWidth="1"/>
    <col min="14344" max="14344" width="13.625" style="2" customWidth="1"/>
    <col min="14345" max="14345" width="10.875" style="2" customWidth="1"/>
    <col min="14346" max="14346" width="5.125" style="2" customWidth="1"/>
    <col min="14347" max="14347" width="4.5" style="2" customWidth="1"/>
    <col min="14348" max="14348" width="24.375" style="2" customWidth="1"/>
    <col min="14349" max="14349" width="21.25" style="2" customWidth="1"/>
    <col min="14350" max="14350" width="10" style="2" customWidth="1"/>
    <col min="14351" max="14353" width="18" style="2" customWidth="1"/>
    <col min="14354" max="14585" width="9" style="2"/>
    <col min="14586" max="14586" width="4.125" style="2" customWidth="1"/>
    <col min="14587" max="14587" width="19.25" style="2" customWidth="1"/>
    <col min="14588" max="14588" width="21.375" style="2" customWidth="1"/>
    <col min="14589" max="14589" width="6.25" style="2" customWidth="1"/>
    <col min="14590" max="14590" width="4.125" style="2" customWidth="1"/>
    <col min="14591" max="14591" width="6.25" style="2" customWidth="1"/>
    <col min="14592" max="14592" width="7.125" style="2" customWidth="1"/>
    <col min="14593" max="14593" width="0" style="2" hidden="1" customWidth="1"/>
    <col min="14594" max="14594" width="43.375" style="2" customWidth="1"/>
    <col min="14595" max="14595" width="3.375" style="2" customWidth="1"/>
    <col min="14596" max="14599" width="8.75" style="2" customWidth="1"/>
    <col min="14600" max="14600" width="13.625" style="2" customWidth="1"/>
    <col min="14601" max="14601" width="10.875" style="2" customWidth="1"/>
    <col min="14602" max="14602" width="5.125" style="2" customWidth="1"/>
    <col min="14603" max="14603" width="4.5" style="2" customWidth="1"/>
    <col min="14604" max="14604" width="24.375" style="2" customWidth="1"/>
    <col min="14605" max="14605" width="21.25" style="2" customWidth="1"/>
    <col min="14606" max="14606" width="10" style="2" customWidth="1"/>
    <col min="14607" max="14609" width="18" style="2" customWidth="1"/>
    <col min="14610" max="14841" width="9" style="2"/>
    <col min="14842" max="14842" width="4.125" style="2" customWidth="1"/>
    <col min="14843" max="14843" width="19.25" style="2" customWidth="1"/>
    <col min="14844" max="14844" width="21.375" style="2" customWidth="1"/>
    <col min="14845" max="14845" width="6.25" style="2" customWidth="1"/>
    <col min="14846" max="14846" width="4.125" style="2" customWidth="1"/>
    <col min="14847" max="14847" width="6.25" style="2" customWidth="1"/>
    <col min="14848" max="14848" width="7.125" style="2" customWidth="1"/>
    <col min="14849" max="14849" width="0" style="2" hidden="1" customWidth="1"/>
    <col min="14850" max="14850" width="43.375" style="2" customWidth="1"/>
    <col min="14851" max="14851" width="3.375" style="2" customWidth="1"/>
    <col min="14852" max="14855" width="8.75" style="2" customWidth="1"/>
    <col min="14856" max="14856" width="13.625" style="2" customWidth="1"/>
    <col min="14857" max="14857" width="10.875" style="2" customWidth="1"/>
    <col min="14858" max="14858" width="5.125" style="2" customWidth="1"/>
    <col min="14859" max="14859" width="4.5" style="2" customWidth="1"/>
    <col min="14860" max="14860" width="24.375" style="2" customWidth="1"/>
    <col min="14861" max="14861" width="21.25" style="2" customWidth="1"/>
    <col min="14862" max="14862" width="10" style="2" customWidth="1"/>
    <col min="14863" max="14865" width="18" style="2" customWidth="1"/>
    <col min="14866" max="15097" width="9" style="2"/>
    <col min="15098" max="15098" width="4.125" style="2" customWidth="1"/>
    <col min="15099" max="15099" width="19.25" style="2" customWidth="1"/>
    <col min="15100" max="15100" width="21.375" style="2" customWidth="1"/>
    <col min="15101" max="15101" width="6.25" style="2" customWidth="1"/>
    <col min="15102" max="15102" width="4.125" style="2" customWidth="1"/>
    <col min="15103" max="15103" width="6.25" style="2" customWidth="1"/>
    <col min="15104" max="15104" width="7.125" style="2" customWidth="1"/>
    <col min="15105" max="15105" width="0" style="2" hidden="1" customWidth="1"/>
    <col min="15106" max="15106" width="43.375" style="2" customWidth="1"/>
    <col min="15107" max="15107" width="3.375" style="2" customWidth="1"/>
    <col min="15108" max="15111" width="8.75" style="2" customWidth="1"/>
    <col min="15112" max="15112" width="13.625" style="2" customWidth="1"/>
    <col min="15113" max="15113" width="10.875" style="2" customWidth="1"/>
    <col min="15114" max="15114" width="5.125" style="2" customWidth="1"/>
    <col min="15115" max="15115" width="4.5" style="2" customWidth="1"/>
    <col min="15116" max="15116" width="24.375" style="2" customWidth="1"/>
    <col min="15117" max="15117" width="21.25" style="2" customWidth="1"/>
    <col min="15118" max="15118" width="10" style="2" customWidth="1"/>
    <col min="15119" max="15121" width="18" style="2" customWidth="1"/>
    <col min="15122" max="15353" width="9" style="2"/>
    <col min="15354" max="15354" width="4.125" style="2" customWidth="1"/>
    <col min="15355" max="15355" width="19.25" style="2" customWidth="1"/>
    <col min="15356" max="15356" width="21.375" style="2" customWidth="1"/>
    <col min="15357" max="15357" width="6.25" style="2" customWidth="1"/>
    <col min="15358" max="15358" width="4.125" style="2" customWidth="1"/>
    <col min="15359" max="15359" width="6.25" style="2" customWidth="1"/>
    <col min="15360" max="15360" width="7.125" style="2" customWidth="1"/>
    <col min="15361" max="15361" width="0" style="2" hidden="1" customWidth="1"/>
    <col min="15362" max="15362" width="43.375" style="2" customWidth="1"/>
    <col min="15363" max="15363" width="3.375" style="2" customWidth="1"/>
    <col min="15364" max="15367" width="8.75" style="2" customWidth="1"/>
    <col min="15368" max="15368" width="13.625" style="2" customWidth="1"/>
    <col min="15369" max="15369" width="10.875" style="2" customWidth="1"/>
    <col min="15370" max="15370" width="5.125" style="2" customWidth="1"/>
    <col min="15371" max="15371" width="4.5" style="2" customWidth="1"/>
    <col min="15372" max="15372" width="24.375" style="2" customWidth="1"/>
    <col min="15373" max="15373" width="21.25" style="2" customWidth="1"/>
    <col min="15374" max="15374" width="10" style="2" customWidth="1"/>
    <col min="15375" max="15377" width="18" style="2" customWidth="1"/>
    <col min="15378" max="15609" width="9" style="2"/>
    <col min="15610" max="15610" width="4.125" style="2" customWidth="1"/>
    <col min="15611" max="15611" width="19.25" style="2" customWidth="1"/>
    <col min="15612" max="15612" width="21.375" style="2" customWidth="1"/>
    <col min="15613" max="15613" width="6.25" style="2" customWidth="1"/>
    <col min="15614" max="15614" width="4.125" style="2" customWidth="1"/>
    <col min="15615" max="15615" width="6.25" style="2" customWidth="1"/>
    <col min="15616" max="15616" width="7.125" style="2" customWidth="1"/>
    <col min="15617" max="15617" width="0" style="2" hidden="1" customWidth="1"/>
    <col min="15618" max="15618" width="43.375" style="2" customWidth="1"/>
    <col min="15619" max="15619" width="3.375" style="2" customWidth="1"/>
    <col min="15620" max="15623" width="8.75" style="2" customWidth="1"/>
    <col min="15624" max="15624" width="13.625" style="2" customWidth="1"/>
    <col min="15625" max="15625" width="10.875" style="2" customWidth="1"/>
    <col min="15626" max="15626" width="5.125" style="2" customWidth="1"/>
    <col min="15627" max="15627" width="4.5" style="2" customWidth="1"/>
    <col min="15628" max="15628" width="24.375" style="2" customWidth="1"/>
    <col min="15629" max="15629" width="21.25" style="2" customWidth="1"/>
    <col min="15630" max="15630" width="10" style="2" customWidth="1"/>
    <col min="15631" max="15633" width="18" style="2" customWidth="1"/>
    <col min="15634" max="15865" width="9" style="2"/>
    <col min="15866" max="15866" width="4.125" style="2" customWidth="1"/>
    <col min="15867" max="15867" width="19.25" style="2" customWidth="1"/>
    <col min="15868" max="15868" width="21.375" style="2" customWidth="1"/>
    <col min="15869" max="15869" width="6.25" style="2" customWidth="1"/>
    <col min="15870" max="15870" width="4.125" style="2" customWidth="1"/>
    <col min="15871" max="15871" width="6.25" style="2" customWidth="1"/>
    <col min="15872" max="15872" width="7.125" style="2" customWidth="1"/>
    <col min="15873" max="15873" width="0" style="2" hidden="1" customWidth="1"/>
    <col min="15874" max="15874" width="43.375" style="2" customWidth="1"/>
    <col min="15875" max="15875" width="3.375" style="2" customWidth="1"/>
    <col min="15876" max="15879" width="8.75" style="2" customWidth="1"/>
    <col min="15880" max="15880" width="13.625" style="2" customWidth="1"/>
    <col min="15881" max="15881" width="10.875" style="2" customWidth="1"/>
    <col min="15882" max="15882" width="5.125" style="2" customWidth="1"/>
    <col min="15883" max="15883" width="4.5" style="2" customWidth="1"/>
    <col min="15884" max="15884" width="24.375" style="2" customWidth="1"/>
    <col min="15885" max="15885" width="21.25" style="2" customWidth="1"/>
    <col min="15886" max="15886" width="10" style="2" customWidth="1"/>
    <col min="15887" max="15889" width="18" style="2" customWidth="1"/>
    <col min="15890" max="16121" width="9" style="2"/>
    <col min="16122" max="16122" width="4.125" style="2" customWidth="1"/>
    <col min="16123" max="16123" width="19.25" style="2" customWidth="1"/>
    <col min="16124" max="16124" width="21.375" style="2" customWidth="1"/>
    <col min="16125" max="16125" width="6.25" style="2" customWidth="1"/>
    <col min="16126" max="16126" width="4.125" style="2" customWidth="1"/>
    <col min="16127" max="16127" width="6.25" style="2" customWidth="1"/>
    <col min="16128" max="16128" width="7.125" style="2" customWidth="1"/>
    <col min="16129" max="16129" width="0" style="2" hidden="1" customWidth="1"/>
    <col min="16130" max="16130" width="43.375" style="2" customWidth="1"/>
    <col min="16131" max="16131" width="3.375" style="2" customWidth="1"/>
    <col min="16132" max="16135" width="8.75" style="2" customWidth="1"/>
    <col min="16136" max="16136" width="13.625" style="2" customWidth="1"/>
    <col min="16137" max="16137" width="10.875" style="2" customWidth="1"/>
    <col min="16138" max="16138" width="5.125" style="2" customWidth="1"/>
    <col min="16139" max="16139" width="4.5" style="2" customWidth="1"/>
    <col min="16140" max="16140" width="24.375" style="2" customWidth="1"/>
    <col min="16141" max="16141" width="21.25" style="2" customWidth="1"/>
    <col min="16142" max="16142" width="10" style="2" customWidth="1"/>
    <col min="16143" max="16145" width="18" style="2" customWidth="1"/>
    <col min="16146" max="16384" width="9" style="2"/>
  </cols>
  <sheetData>
    <row r="1" spans="1:17" ht="30.75" customHeight="1" x14ac:dyDescent="0.15">
      <c r="A1" s="85" t="s">
        <v>85</v>
      </c>
      <c r="B1" s="85"/>
      <c r="C1" s="86" t="s">
        <v>1</v>
      </c>
      <c r="D1" s="86"/>
      <c r="E1" s="86"/>
      <c r="F1" s="86"/>
      <c r="G1" s="86"/>
      <c r="H1" s="86"/>
      <c r="I1" s="86"/>
      <c r="J1" s="86"/>
      <c r="K1" s="86"/>
      <c r="L1" s="1"/>
      <c r="M1" s="1"/>
      <c r="N1" s="1"/>
      <c r="O1" s="2"/>
      <c r="P1" s="2"/>
      <c r="Q1" s="2"/>
    </row>
    <row r="2" spans="1:17" ht="18.75" customHeight="1" x14ac:dyDescent="0.15">
      <c r="A2" s="74"/>
      <c r="B2" s="74"/>
      <c r="C2" s="75"/>
      <c r="D2" s="3"/>
      <c r="E2" s="75"/>
      <c r="F2" s="4"/>
      <c r="G2" s="4"/>
      <c r="H2" s="4"/>
      <c r="I2" s="75"/>
      <c r="J2" s="75"/>
      <c r="K2" s="87" t="s">
        <v>2</v>
      </c>
      <c r="L2" s="87"/>
      <c r="M2" s="87"/>
      <c r="N2" s="1"/>
      <c r="O2" s="2"/>
      <c r="P2" s="2"/>
      <c r="Q2" s="2"/>
    </row>
    <row r="3" spans="1:17" ht="15.75" customHeight="1" x14ac:dyDescent="0.15">
      <c r="A3" s="74"/>
      <c r="B3" s="74"/>
      <c r="C3" s="75"/>
      <c r="D3" s="3"/>
      <c r="E3" s="75"/>
      <c r="F3" s="4"/>
      <c r="G3" s="5"/>
      <c r="H3" s="5"/>
      <c r="I3" s="75"/>
      <c r="J3" s="6"/>
      <c r="K3" s="7" t="s">
        <v>3</v>
      </c>
      <c r="L3" s="8" t="s">
        <v>4</v>
      </c>
      <c r="M3" s="8" t="s">
        <v>5</v>
      </c>
      <c r="N3" s="9"/>
      <c r="O3" s="2"/>
      <c r="P3" s="2"/>
      <c r="Q3" s="2"/>
    </row>
    <row r="4" spans="1:17" ht="30" customHeight="1" x14ac:dyDescent="0.15">
      <c r="A4" s="74"/>
      <c r="B4" s="74"/>
      <c r="C4" s="75"/>
      <c r="D4" s="3"/>
      <c r="E4" s="75"/>
      <c r="F4" s="4"/>
      <c r="G4" s="5"/>
      <c r="H4" s="5"/>
      <c r="I4" s="75"/>
      <c r="J4" s="10" t="s">
        <v>6</v>
      </c>
      <c r="K4" s="11"/>
      <c r="L4" s="12"/>
      <c r="M4" s="12"/>
      <c r="N4" s="13"/>
      <c r="O4" s="2"/>
      <c r="P4" s="2"/>
      <c r="Q4" s="2"/>
    </row>
    <row r="5" spans="1:17" ht="30" customHeight="1" x14ac:dyDescent="0.15">
      <c r="A5" s="74"/>
      <c r="B5" s="94" t="s">
        <v>214</v>
      </c>
      <c r="C5" s="94"/>
      <c r="D5" s="3"/>
      <c r="E5" s="75"/>
      <c r="F5" s="4"/>
      <c r="G5" s="5"/>
      <c r="H5" s="5"/>
      <c r="I5" s="75"/>
      <c r="J5" s="10" t="s">
        <v>7</v>
      </c>
      <c r="K5" s="11"/>
      <c r="L5" s="12"/>
      <c r="M5" s="12"/>
      <c r="N5" s="13"/>
      <c r="O5" s="2"/>
      <c r="P5" s="2"/>
      <c r="Q5" s="2"/>
    </row>
    <row r="6" spans="1:17" ht="30" customHeight="1" x14ac:dyDescent="0.15">
      <c r="A6" s="74"/>
      <c r="B6" s="74"/>
      <c r="C6" s="75"/>
      <c r="D6" s="3"/>
      <c r="E6" s="75"/>
      <c r="F6" s="4"/>
      <c r="G6" s="14"/>
      <c r="H6" s="14"/>
      <c r="I6" s="75"/>
      <c r="J6" s="10" t="s">
        <v>8</v>
      </c>
      <c r="K6" s="11"/>
      <c r="L6" s="12"/>
      <c r="M6" s="12"/>
      <c r="N6" s="13"/>
      <c r="O6" s="88" t="s">
        <v>9</v>
      </c>
      <c r="P6" s="89"/>
      <c r="Q6" s="77"/>
    </row>
    <row r="7" spans="1:17" ht="24" customHeight="1" thickBot="1" x14ac:dyDescent="0.3">
      <c r="A7" s="90" t="s">
        <v>182</v>
      </c>
      <c r="B7" s="91"/>
      <c r="C7" s="91"/>
      <c r="D7" s="91"/>
      <c r="E7" s="91"/>
      <c r="F7" s="76"/>
      <c r="G7" s="76"/>
      <c r="H7" s="76"/>
      <c r="I7" s="2"/>
      <c r="J7" s="2"/>
      <c r="K7" s="78"/>
      <c r="L7" s="15"/>
      <c r="M7" s="1"/>
      <c r="N7" s="1"/>
      <c r="O7" s="92" t="s">
        <v>86</v>
      </c>
      <c r="P7" s="93"/>
      <c r="Q7" s="79"/>
    </row>
    <row r="8" spans="1:17" ht="21.75" thickBot="1" x14ac:dyDescent="0.2">
      <c r="A8" s="58"/>
      <c r="B8" s="27" t="s">
        <v>11</v>
      </c>
      <c r="C8" s="27" t="s">
        <v>12</v>
      </c>
      <c r="D8" s="28" t="s">
        <v>13</v>
      </c>
      <c r="E8" s="27" t="s">
        <v>14</v>
      </c>
      <c r="F8" s="29" t="s">
        <v>15</v>
      </c>
      <c r="G8" s="29" t="s">
        <v>16</v>
      </c>
      <c r="H8" s="81" t="s">
        <v>17</v>
      </c>
      <c r="I8" s="95" t="s">
        <v>18</v>
      </c>
      <c r="J8" s="96"/>
      <c r="K8" s="97" t="s">
        <v>19</v>
      </c>
      <c r="L8" s="98"/>
      <c r="M8" s="30" t="s">
        <v>20</v>
      </c>
      <c r="N8" s="31" t="s">
        <v>21</v>
      </c>
      <c r="O8" s="32" t="s">
        <v>22</v>
      </c>
      <c r="P8" s="33" t="s">
        <v>23</v>
      </c>
      <c r="Q8" s="16"/>
    </row>
    <row r="9" spans="1:17" ht="18.75" customHeight="1" x14ac:dyDescent="0.15">
      <c r="A9" s="82" t="s">
        <v>59</v>
      </c>
      <c r="B9" s="34" t="s">
        <v>114</v>
      </c>
      <c r="C9" s="34" t="s">
        <v>152</v>
      </c>
      <c r="D9" s="73">
        <v>0.5</v>
      </c>
      <c r="E9" s="36" t="s">
        <v>65</v>
      </c>
      <c r="F9" s="36">
        <f>ROUNDUP(D9*0.75,2)</f>
        <v>0.38</v>
      </c>
      <c r="G9" s="37">
        <f>ROUNDUP((K4*D9)+(K5*D9*0.75)+(K6*(D9*2)),0)</f>
        <v>0</v>
      </c>
      <c r="H9" s="37">
        <f>G9</f>
        <v>0</v>
      </c>
      <c r="I9" s="99"/>
      <c r="J9" s="100"/>
      <c r="K9" s="38" t="s">
        <v>32</v>
      </c>
      <c r="L9" s="39">
        <f>ROUNDUP((K4*M9)+(K5*M9*0.75)+(K6*(M9*2)),2)</f>
        <v>0</v>
      </c>
      <c r="M9" s="35">
        <v>110</v>
      </c>
      <c r="N9" s="40">
        <f>ROUNDUP(M9*0.75,2)</f>
        <v>82.5</v>
      </c>
      <c r="O9" s="41" t="s">
        <v>153</v>
      </c>
      <c r="P9" s="67"/>
    </row>
    <row r="10" spans="1:17" ht="18.75" customHeight="1" x14ac:dyDescent="0.15">
      <c r="A10" s="83"/>
      <c r="B10" s="42"/>
      <c r="C10" s="42"/>
      <c r="D10" s="43"/>
      <c r="E10" s="44"/>
      <c r="F10" s="44"/>
      <c r="G10" s="45"/>
      <c r="H10" s="45"/>
      <c r="I10" s="101"/>
      <c r="J10" s="101"/>
      <c r="K10" s="46"/>
      <c r="L10" s="47"/>
      <c r="M10" s="43"/>
      <c r="N10" s="48"/>
      <c r="O10" s="49"/>
      <c r="P10" s="68"/>
    </row>
    <row r="11" spans="1:17" ht="18.75" customHeight="1" x14ac:dyDescent="0.15">
      <c r="A11" s="83"/>
      <c r="B11" s="50"/>
      <c r="C11" s="50"/>
      <c r="D11" s="51"/>
      <c r="E11" s="52"/>
      <c r="F11" s="52"/>
      <c r="G11" s="53"/>
      <c r="H11" s="53"/>
      <c r="I11" s="102"/>
      <c r="J11" s="102"/>
      <c r="K11" s="54"/>
      <c r="L11" s="55"/>
      <c r="M11" s="51"/>
      <c r="N11" s="56"/>
      <c r="O11" s="57"/>
      <c r="P11" s="69"/>
    </row>
    <row r="12" spans="1:17" ht="18.75" customHeight="1" x14ac:dyDescent="0.15">
      <c r="A12" s="83"/>
      <c r="B12" s="42" t="s">
        <v>183</v>
      </c>
      <c r="C12" s="42" t="s">
        <v>29</v>
      </c>
      <c r="D12" s="43">
        <v>10</v>
      </c>
      <c r="E12" s="44" t="s">
        <v>34</v>
      </c>
      <c r="F12" s="44">
        <f t="shared" ref="F12:F17" si="0">ROUNDUP(D12*0.75,2)</f>
        <v>7.5</v>
      </c>
      <c r="G12" s="45">
        <f>ROUNDUP((K4*D12)+(K5*D12*0.75)+(K6*(D12*2)),0)</f>
        <v>0</v>
      </c>
      <c r="H12" s="45">
        <f>G12+(G12*6/100)</f>
        <v>0</v>
      </c>
      <c r="I12" s="103" t="s">
        <v>184</v>
      </c>
      <c r="J12" s="104"/>
      <c r="K12" s="46" t="s">
        <v>30</v>
      </c>
      <c r="L12" s="47">
        <f>ROUNDUP((K4*M12)+(K5*M12*0.75)+(K6*(M12*2)),2)</f>
        <v>0</v>
      </c>
      <c r="M12" s="43">
        <v>2</v>
      </c>
      <c r="N12" s="48">
        <f t="shared" ref="N12:N18" si="1">ROUNDUP(M12*0.75,2)</f>
        <v>1.5</v>
      </c>
      <c r="O12" s="49"/>
      <c r="P12" s="68"/>
    </row>
    <row r="13" spans="1:17" ht="18.75" customHeight="1" x14ac:dyDescent="0.15">
      <c r="A13" s="83"/>
      <c r="B13" s="42"/>
      <c r="C13" s="42" t="s">
        <v>125</v>
      </c>
      <c r="D13" s="43">
        <v>10</v>
      </c>
      <c r="E13" s="44" t="s">
        <v>34</v>
      </c>
      <c r="F13" s="44">
        <f t="shared" si="0"/>
        <v>7.5</v>
      </c>
      <c r="G13" s="45">
        <f>ROUNDUP((K4*D13)+(K5*D13*0.75)+(K6*(D13*2)),0)</f>
        <v>0</v>
      </c>
      <c r="H13" s="45">
        <f>G13</f>
        <v>0</v>
      </c>
      <c r="I13" s="101"/>
      <c r="J13" s="101"/>
      <c r="K13" s="46" t="s">
        <v>58</v>
      </c>
      <c r="L13" s="47">
        <f>ROUNDUP((K4*M13)+(K5*M13*0.75)+(K6*(M13*2)),2)</f>
        <v>0</v>
      </c>
      <c r="M13" s="43">
        <v>1</v>
      </c>
      <c r="N13" s="48">
        <f t="shared" si="1"/>
        <v>0.75</v>
      </c>
      <c r="O13" s="49"/>
      <c r="P13" s="68"/>
    </row>
    <row r="14" spans="1:17" ht="18.75" customHeight="1" x14ac:dyDescent="0.15">
      <c r="A14" s="83"/>
      <c r="B14" s="42"/>
      <c r="C14" s="42" t="s">
        <v>62</v>
      </c>
      <c r="D14" s="43">
        <v>1</v>
      </c>
      <c r="E14" s="44" t="s">
        <v>64</v>
      </c>
      <c r="F14" s="44">
        <f t="shared" si="0"/>
        <v>0.75</v>
      </c>
      <c r="G14" s="45">
        <f>ROUNDUP((K4*D14)+(K5*D14*0.75)+(K6*(D14*2)),0)</f>
        <v>0</v>
      </c>
      <c r="H14" s="45">
        <f>G14</f>
        <v>0</v>
      </c>
      <c r="I14" s="101"/>
      <c r="J14" s="101"/>
      <c r="K14" s="46" t="s">
        <v>35</v>
      </c>
      <c r="L14" s="47">
        <f>ROUNDUP((K4*M14)+(K5*M14*0.75)+(K6*(M14*2)),2)</f>
        <v>0</v>
      </c>
      <c r="M14" s="43">
        <v>0.3</v>
      </c>
      <c r="N14" s="48">
        <f t="shared" si="1"/>
        <v>0.23</v>
      </c>
      <c r="O14" s="49" t="s">
        <v>63</v>
      </c>
      <c r="P14" s="68"/>
    </row>
    <row r="15" spans="1:17" ht="18.75" customHeight="1" x14ac:dyDescent="0.15">
      <c r="A15" s="83"/>
      <c r="B15" s="42"/>
      <c r="C15" s="42" t="s">
        <v>69</v>
      </c>
      <c r="D15" s="43">
        <v>10</v>
      </c>
      <c r="E15" s="44" t="s">
        <v>61</v>
      </c>
      <c r="F15" s="44">
        <f t="shared" si="0"/>
        <v>7.5</v>
      </c>
      <c r="G15" s="45">
        <f>ROUNDUP((K4*D15)+(K5*D15*0.75)+(K6*(D15*2)),0)</f>
        <v>0</v>
      </c>
      <c r="H15" s="45">
        <f>G15</f>
        <v>0</v>
      </c>
      <c r="I15" s="101"/>
      <c r="J15" s="101"/>
      <c r="K15" s="46" t="s">
        <v>77</v>
      </c>
      <c r="L15" s="47">
        <f>ROUNDUP((K4*M15)+(K5*M15*0.75)+(K6*(M15*2)),2)</f>
        <v>0</v>
      </c>
      <c r="M15" s="43">
        <v>0.3</v>
      </c>
      <c r="N15" s="48">
        <f t="shared" si="1"/>
        <v>0.23</v>
      </c>
      <c r="O15" s="49"/>
      <c r="P15" s="68"/>
    </row>
    <row r="16" spans="1:17" ht="18.75" customHeight="1" x14ac:dyDescent="0.15">
      <c r="A16" s="83"/>
      <c r="B16" s="42"/>
      <c r="C16" s="42" t="s">
        <v>87</v>
      </c>
      <c r="D16" s="43">
        <v>20</v>
      </c>
      <c r="E16" s="44" t="s">
        <v>34</v>
      </c>
      <c r="F16" s="44">
        <f t="shared" si="0"/>
        <v>15</v>
      </c>
      <c r="G16" s="45">
        <f>ROUNDUP((K4*D16)+(K5*D16*0.75)+(K6*(D16*2)),0)</f>
        <v>0</v>
      </c>
      <c r="H16" s="45">
        <f>G16+(G16*6/100)</f>
        <v>0</v>
      </c>
      <c r="I16" s="101"/>
      <c r="J16" s="101"/>
      <c r="K16" s="46" t="s">
        <v>30</v>
      </c>
      <c r="L16" s="47">
        <f>ROUNDUP((K4*M16)+(K5*M16*0.75)+(K6*(M16*2)),2)</f>
        <v>0</v>
      </c>
      <c r="M16" s="43">
        <v>2</v>
      </c>
      <c r="N16" s="48">
        <f t="shared" si="1"/>
        <v>1.5</v>
      </c>
      <c r="O16" s="49"/>
      <c r="P16" s="68"/>
    </row>
    <row r="17" spans="1:16" ht="18.75" customHeight="1" x14ac:dyDescent="0.15">
      <c r="A17" s="83"/>
      <c r="B17" s="42"/>
      <c r="C17" s="42" t="s">
        <v>47</v>
      </c>
      <c r="D17" s="43">
        <v>10</v>
      </c>
      <c r="E17" s="44" t="s">
        <v>34</v>
      </c>
      <c r="F17" s="44">
        <f t="shared" si="0"/>
        <v>7.5</v>
      </c>
      <c r="G17" s="45">
        <f>ROUNDUP((K4*D17)+(K5*D17*0.75)+(K6*(D17*2)),0)</f>
        <v>0</v>
      </c>
      <c r="H17" s="45">
        <f>G17+(G17*3/100)</f>
        <v>0</v>
      </c>
      <c r="I17" s="101"/>
      <c r="J17" s="101"/>
      <c r="K17" s="46" t="s">
        <v>57</v>
      </c>
      <c r="L17" s="47">
        <f>ROUNDUP((K4*M17)+(K5*M17*0.75)+(K6*(M17*2)),2)</f>
        <v>0</v>
      </c>
      <c r="M17" s="43">
        <v>0.5</v>
      </c>
      <c r="N17" s="48">
        <f t="shared" si="1"/>
        <v>0.38</v>
      </c>
      <c r="O17" s="49"/>
      <c r="P17" s="68" t="s">
        <v>37</v>
      </c>
    </row>
    <row r="18" spans="1:16" ht="18.75" customHeight="1" x14ac:dyDescent="0.15">
      <c r="A18" s="83"/>
      <c r="B18" s="42"/>
      <c r="C18" s="42"/>
      <c r="D18" s="43"/>
      <c r="E18" s="44"/>
      <c r="F18" s="44"/>
      <c r="G18" s="45"/>
      <c r="H18" s="45"/>
      <c r="I18" s="101"/>
      <c r="J18" s="101"/>
      <c r="K18" s="46" t="s">
        <v>84</v>
      </c>
      <c r="L18" s="47">
        <f>ROUNDUP((K4*M18)+(K5*M18*0.75)+(K6*(M18*2)),2)</f>
        <v>0</v>
      </c>
      <c r="M18" s="43">
        <v>1</v>
      </c>
      <c r="N18" s="48">
        <f t="shared" si="1"/>
        <v>0.75</v>
      </c>
      <c r="O18" s="49"/>
      <c r="P18" s="68"/>
    </row>
    <row r="19" spans="1:16" ht="18.75" customHeight="1" x14ac:dyDescent="0.15">
      <c r="A19" s="83"/>
      <c r="B19" s="42"/>
      <c r="C19" s="42"/>
      <c r="D19" s="43"/>
      <c r="E19" s="44"/>
      <c r="F19" s="44"/>
      <c r="G19" s="45"/>
      <c r="H19" s="45"/>
      <c r="I19" s="101"/>
      <c r="J19" s="101"/>
      <c r="K19" s="46"/>
      <c r="L19" s="47"/>
      <c r="M19" s="43"/>
      <c r="N19" s="48"/>
      <c r="O19" s="49"/>
      <c r="P19" s="68"/>
    </row>
    <row r="20" spans="1:16" ht="18.75" customHeight="1" x14ac:dyDescent="0.15">
      <c r="A20" s="83"/>
      <c r="B20" s="42"/>
      <c r="C20" s="42"/>
      <c r="D20" s="43"/>
      <c r="E20" s="44"/>
      <c r="F20" s="44"/>
      <c r="G20" s="45"/>
      <c r="H20" s="45"/>
      <c r="I20" s="101"/>
      <c r="J20" s="101"/>
      <c r="K20" s="46"/>
      <c r="L20" s="47"/>
      <c r="M20" s="43"/>
      <c r="N20" s="48"/>
      <c r="O20" s="49"/>
      <c r="P20" s="68"/>
    </row>
    <row r="21" spans="1:16" ht="18.75" customHeight="1" x14ac:dyDescent="0.15">
      <c r="A21" s="83"/>
      <c r="B21" s="42"/>
      <c r="C21" s="42"/>
      <c r="D21" s="43"/>
      <c r="E21" s="44"/>
      <c r="F21" s="44"/>
      <c r="G21" s="45"/>
      <c r="H21" s="45"/>
      <c r="I21" s="101"/>
      <c r="J21" s="101"/>
      <c r="K21" s="46"/>
      <c r="L21" s="47"/>
      <c r="M21" s="43"/>
      <c r="N21" s="48"/>
      <c r="O21" s="49"/>
      <c r="P21" s="68"/>
    </row>
    <row r="22" spans="1:16" ht="18.75" customHeight="1" x14ac:dyDescent="0.15">
      <c r="A22" s="83"/>
      <c r="B22" s="42"/>
      <c r="C22" s="42"/>
      <c r="D22" s="43"/>
      <c r="E22" s="44"/>
      <c r="F22" s="44"/>
      <c r="G22" s="45"/>
      <c r="H22" s="45"/>
      <c r="I22" s="101"/>
      <c r="J22" s="101"/>
      <c r="K22" s="46"/>
      <c r="L22" s="47"/>
      <c r="M22" s="43"/>
      <c r="N22" s="48"/>
      <c r="O22" s="49"/>
      <c r="P22" s="68"/>
    </row>
    <row r="23" spans="1:16" ht="18.75" customHeight="1" x14ac:dyDescent="0.15">
      <c r="A23" s="83"/>
      <c r="B23" s="42"/>
      <c r="C23" s="42"/>
      <c r="D23" s="43"/>
      <c r="E23" s="44"/>
      <c r="F23" s="44"/>
      <c r="G23" s="45"/>
      <c r="H23" s="45"/>
      <c r="I23" s="101"/>
      <c r="J23" s="101"/>
      <c r="K23" s="46"/>
      <c r="L23" s="47"/>
      <c r="M23" s="43"/>
      <c r="N23" s="48"/>
      <c r="O23" s="49"/>
      <c r="P23" s="68"/>
    </row>
    <row r="24" spans="1:16" ht="18.75" customHeight="1" x14ac:dyDescent="0.15">
      <c r="A24" s="83"/>
      <c r="B24" s="42"/>
      <c r="C24" s="42"/>
      <c r="D24" s="43"/>
      <c r="E24" s="44"/>
      <c r="F24" s="44"/>
      <c r="G24" s="45"/>
      <c r="H24" s="45"/>
      <c r="I24" s="101"/>
      <c r="J24" s="101"/>
      <c r="K24" s="46"/>
      <c r="L24" s="47"/>
      <c r="M24" s="43"/>
      <c r="N24" s="48"/>
      <c r="O24" s="49"/>
      <c r="P24" s="68"/>
    </row>
    <row r="25" spans="1:16" ht="18.75" customHeight="1" x14ac:dyDescent="0.15">
      <c r="A25" s="83"/>
      <c r="B25" s="42"/>
      <c r="C25" s="42"/>
      <c r="D25" s="43"/>
      <c r="E25" s="44"/>
      <c r="F25" s="44"/>
      <c r="G25" s="45"/>
      <c r="H25" s="45"/>
      <c r="I25" s="101"/>
      <c r="J25" s="101"/>
      <c r="K25" s="46"/>
      <c r="L25" s="47"/>
      <c r="M25" s="43"/>
      <c r="N25" s="48"/>
      <c r="O25" s="49"/>
      <c r="P25" s="68"/>
    </row>
    <row r="26" spans="1:16" ht="18.75" customHeight="1" x14ac:dyDescent="0.15">
      <c r="A26" s="83"/>
      <c r="B26" s="42"/>
      <c r="C26" s="42"/>
      <c r="D26" s="43"/>
      <c r="E26" s="44"/>
      <c r="F26" s="44"/>
      <c r="G26" s="45"/>
      <c r="H26" s="45"/>
      <c r="I26" s="101"/>
      <c r="J26" s="101"/>
      <c r="K26" s="46"/>
      <c r="L26" s="47"/>
      <c r="M26" s="43"/>
      <c r="N26" s="48"/>
      <c r="O26" s="49"/>
      <c r="P26" s="68"/>
    </row>
    <row r="27" spans="1:16" ht="18.75" customHeight="1" x14ac:dyDescent="0.15">
      <c r="A27" s="83"/>
      <c r="B27" s="50"/>
      <c r="C27" s="50"/>
      <c r="D27" s="51"/>
      <c r="E27" s="52"/>
      <c r="F27" s="52"/>
      <c r="G27" s="53"/>
      <c r="H27" s="53"/>
      <c r="I27" s="102"/>
      <c r="J27" s="102"/>
      <c r="K27" s="54"/>
      <c r="L27" s="55"/>
      <c r="M27" s="51"/>
      <c r="N27" s="56"/>
      <c r="O27" s="57"/>
      <c r="P27" s="69"/>
    </row>
    <row r="28" spans="1:16" ht="18.75" customHeight="1" x14ac:dyDescent="0.15">
      <c r="A28" s="83"/>
      <c r="B28" s="42" t="s">
        <v>185</v>
      </c>
      <c r="C28" s="42" t="s">
        <v>74</v>
      </c>
      <c r="D28" s="43">
        <v>10</v>
      </c>
      <c r="E28" s="44" t="s">
        <v>34</v>
      </c>
      <c r="F28" s="44">
        <f>ROUNDUP(D28*0.75,2)</f>
        <v>7.5</v>
      </c>
      <c r="G28" s="45">
        <f>ROUNDUP((K4*D28)+(K5*D28*0.75)+(K6*(D28*2)),0)</f>
        <v>0</v>
      </c>
      <c r="H28" s="45">
        <f>G28</f>
        <v>0</v>
      </c>
      <c r="I28" s="103" t="s">
        <v>186</v>
      </c>
      <c r="J28" s="104"/>
      <c r="K28" s="46" t="s">
        <v>30</v>
      </c>
      <c r="L28" s="47">
        <f>ROUNDUP((K4*M28)+(K5*M28*0.75)+(K6*(M28*2)),2)</f>
        <v>0</v>
      </c>
      <c r="M28" s="43">
        <v>1</v>
      </c>
      <c r="N28" s="48">
        <f>ROUNDUP(M28*0.75,2)</f>
        <v>0.75</v>
      </c>
      <c r="O28" s="49"/>
      <c r="P28" s="68"/>
    </row>
    <row r="29" spans="1:16" ht="18.75" customHeight="1" x14ac:dyDescent="0.15">
      <c r="A29" s="83"/>
      <c r="B29" s="42"/>
      <c r="C29" s="42" t="s">
        <v>81</v>
      </c>
      <c r="D29" s="43">
        <v>20</v>
      </c>
      <c r="E29" s="44" t="s">
        <v>34</v>
      </c>
      <c r="F29" s="44">
        <f>ROUNDUP(D29*0.75,2)</f>
        <v>15</v>
      </c>
      <c r="G29" s="45">
        <f>ROUNDUP((K4*D29)+(K5*D29*0.75)+(K6*(D29*2)),0)</f>
        <v>0</v>
      </c>
      <c r="H29" s="45">
        <f>G29+(G29*3/100)</f>
        <v>0</v>
      </c>
      <c r="I29" s="101"/>
      <c r="J29" s="101"/>
      <c r="K29" s="46" t="s">
        <v>35</v>
      </c>
      <c r="L29" s="47">
        <f>ROUNDUP((K4*M29)+(K5*M29*0.75)+(K6*(M29*2)),2)</f>
        <v>0</v>
      </c>
      <c r="M29" s="43">
        <v>0.1</v>
      </c>
      <c r="N29" s="48">
        <f>ROUNDUP(M29*0.75,2)</f>
        <v>0.08</v>
      </c>
      <c r="O29" s="49"/>
      <c r="P29" s="68"/>
    </row>
    <row r="30" spans="1:16" ht="18.75" customHeight="1" x14ac:dyDescent="0.15">
      <c r="A30" s="83"/>
      <c r="B30" s="42"/>
      <c r="C30" s="42" t="s">
        <v>161</v>
      </c>
      <c r="D30" s="43">
        <v>10</v>
      </c>
      <c r="E30" s="44" t="s">
        <v>34</v>
      </c>
      <c r="F30" s="44">
        <f>ROUNDUP(D30*0.75,2)</f>
        <v>7.5</v>
      </c>
      <c r="G30" s="45">
        <f>ROUNDUP((K4*D30)+(K5*D30*0.75)+(K6*(D30*2)),0)</f>
        <v>0</v>
      </c>
      <c r="H30" s="45">
        <f>G30+(G30*15/100)</f>
        <v>0</v>
      </c>
      <c r="I30" s="101"/>
      <c r="J30" s="101"/>
      <c r="K30" s="46" t="s">
        <v>73</v>
      </c>
      <c r="L30" s="47">
        <f>ROUNDUP((K4*M30)+(K5*M30*0.75)+(K6*(M30*2)),2)</f>
        <v>0</v>
      </c>
      <c r="M30" s="43">
        <v>0.01</v>
      </c>
      <c r="N30" s="48">
        <f>ROUNDUP(M30*0.75,2)</f>
        <v>0.01</v>
      </c>
      <c r="O30" s="49"/>
      <c r="P30" s="68"/>
    </row>
    <row r="31" spans="1:16" ht="18.75" customHeight="1" x14ac:dyDescent="0.15">
      <c r="A31" s="83"/>
      <c r="B31" s="42"/>
      <c r="C31" s="42"/>
      <c r="D31" s="43"/>
      <c r="E31" s="44"/>
      <c r="F31" s="44"/>
      <c r="G31" s="45"/>
      <c r="H31" s="45"/>
      <c r="I31" s="101"/>
      <c r="J31" s="101"/>
      <c r="K31" s="46" t="s">
        <v>57</v>
      </c>
      <c r="L31" s="47">
        <f>ROUNDUP((K4*M31)+(K5*M31*0.75)+(K6*(M31*2)),2)</f>
        <v>0</v>
      </c>
      <c r="M31" s="43">
        <v>0.5</v>
      </c>
      <c r="N31" s="48">
        <f>ROUNDUP(M31*0.75,2)</f>
        <v>0.38</v>
      </c>
      <c r="O31" s="49"/>
      <c r="P31" s="68" t="s">
        <v>37</v>
      </c>
    </row>
    <row r="32" spans="1:16" ht="18.75" customHeight="1" x14ac:dyDescent="0.15">
      <c r="A32" s="83"/>
      <c r="B32" s="42"/>
      <c r="C32" s="42"/>
      <c r="D32" s="43"/>
      <c r="E32" s="44"/>
      <c r="F32" s="44"/>
      <c r="G32" s="45"/>
      <c r="H32" s="45"/>
      <c r="I32" s="101"/>
      <c r="J32" s="101"/>
      <c r="K32" s="46"/>
      <c r="L32" s="47"/>
      <c r="M32" s="43"/>
      <c r="N32" s="48"/>
      <c r="O32" s="49"/>
      <c r="P32" s="68"/>
    </row>
    <row r="33" spans="1:16" ht="18.75" customHeight="1" x14ac:dyDescent="0.15">
      <c r="A33" s="83"/>
      <c r="B33" s="50"/>
      <c r="C33" s="50"/>
      <c r="D33" s="51"/>
      <c r="E33" s="52"/>
      <c r="F33" s="52"/>
      <c r="G33" s="53"/>
      <c r="H33" s="53"/>
      <c r="I33" s="102"/>
      <c r="J33" s="102"/>
      <c r="K33" s="54"/>
      <c r="L33" s="55"/>
      <c r="M33" s="51"/>
      <c r="N33" s="56"/>
      <c r="O33" s="57"/>
      <c r="P33" s="69"/>
    </row>
    <row r="34" spans="1:16" ht="18.75" customHeight="1" x14ac:dyDescent="0.15">
      <c r="A34" s="83"/>
      <c r="B34" s="42" t="s">
        <v>79</v>
      </c>
      <c r="C34" s="42" t="s">
        <v>135</v>
      </c>
      <c r="D34" s="43">
        <v>2</v>
      </c>
      <c r="E34" s="44" t="s">
        <v>64</v>
      </c>
      <c r="F34" s="44">
        <f>ROUNDUP(D34*0.75,2)</f>
        <v>1.5</v>
      </c>
      <c r="G34" s="45">
        <f>ROUNDUP((K4*D34)+(K5*D34*0.75)+(K6*(D34*2)),0)</f>
        <v>0</v>
      </c>
      <c r="H34" s="45">
        <f>G34</f>
        <v>0</v>
      </c>
      <c r="I34" s="103" t="s">
        <v>80</v>
      </c>
      <c r="J34" s="104"/>
      <c r="K34" s="46" t="s">
        <v>84</v>
      </c>
      <c r="L34" s="47">
        <f>ROUNDUP((K4*M34)+(K5*M34*0.75)+(K6*(M34*2)),2)</f>
        <v>0</v>
      </c>
      <c r="M34" s="43">
        <v>100</v>
      </c>
      <c r="N34" s="48">
        <f>ROUNDUP(M34*0.75,2)</f>
        <v>75</v>
      </c>
      <c r="O34" s="49" t="s">
        <v>37</v>
      </c>
      <c r="P34" s="68"/>
    </row>
    <row r="35" spans="1:16" ht="18.75" customHeight="1" x14ac:dyDescent="0.15">
      <c r="A35" s="83"/>
      <c r="B35" s="42"/>
      <c r="C35" s="42" t="s">
        <v>136</v>
      </c>
      <c r="D35" s="43">
        <v>3</v>
      </c>
      <c r="E35" s="44" t="s">
        <v>34</v>
      </c>
      <c r="F35" s="44">
        <f>ROUNDUP(D35*0.75,2)</f>
        <v>2.25</v>
      </c>
      <c r="G35" s="45">
        <f>ROUNDUP((K4*D35)+(K5*D35*0.75)+(K6*(D35*2)),0)</f>
        <v>0</v>
      </c>
      <c r="H35" s="45">
        <f>G35+(G35*40/100)</f>
        <v>0</v>
      </c>
      <c r="I35" s="101"/>
      <c r="J35" s="101"/>
      <c r="K35" s="46" t="s">
        <v>83</v>
      </c>
      <c r="L35" s="47">
        <f>ROUNDUP((K4*M35)+(K5*M35*0.75)+(K6*(M35*2)),2)</f>
        <v>0</v>
      </c>
      <c r="M35" s="43">
        <v>3</v>
      </c>
      <c r="N35" s="48">
        <f>ROUNDUP(M35*0.75,2)</f>
        <v>2.25</v>
      </c>
      <c r="O35" s="49"/>
      <c r="P35" s="68"/>
    </row>
    <row r="36" spans="1:16" ht="18.75" customHeight="1" x14ac:dyDescent="0.15">
      <c r="A36" s="83"/>
      <c r="B36" s="42"/>
      <c r="C36" s="42"/>
      <c r="D36" s="43"/>
      <c r="E36" s="44"/>
      <c r="F36" s="44"/>
      <c r="G36" s="45"/>
      <c r="H36" s="45"/>
      <c r="I36" s="101"/>
      <c r="J36" s="101"/>
      <c r="K36" s="46"/>
      <c r="L36" s="47"/>
      <c r="M36" s="43"/>
      <c r="N36" s="48"/>
      <c r="O36" s="49"/>
      <c r="P36" s="68"/>
    </row>
    <row r="37" spans="1:16" ht="18.75" customHeight="1" x14ac:dyDescent="0.15">
      <c r="A37" s="83"/>
      <c r="B37" s="50"/>
      <c r="C37" s="50"/>
      <c r="D37" s="51"/>
      <c r="E37" s="52"/>
      <c r="F37" s="52"/>
      <c r="G37" s="53"/>
      <c r="H37" s="53"/>
      <c r="I37" s="102"/>
      <c r="J37" s="102"/>
      <c r="K37" s="54"/>
      <c r="L37" s="55"/>
      <c r="M37" s="51"/>
      <c r="N37" s="56"/>
      <c r="O37" s="57"/>
      <c r="P37" s="69"/>
    </row>
    <row r="38" spans="1:16" ht="18.75" customHeight="1" x14ac:dyDescent="0.15">
      <c r="A38" s="83"/>
      <c r="B38" s="42" t="s">
        <v>154</v>
      </c>
      <c r="C38" s="42" t="s">
        <v>155</v>
      </c>
      <c r="D38" s="72">
        <v>0.25</v>
      </c>
      <c r="E38" s="44" t="s">
        <v>64</v>
      </c>
      <c r="F38" s="44">
        <f>ROUNDUP(D38*0.75,2)</f>
        <v>0.19</v>
      </c>
      <c r="G38" s="45">
        <f>ROUNDUP((K4*D38)+(K5*D38*0.75)+(K6*(D38*2)),0)</f>
        <v>0</v>
      </c>
      <c r="H38" s="45">
        <f>G38</f>
        <v>0</v>
      </c>
      <c r="I38" s="103" t="s">
        <v>96</v>
      </c>
      <c r="J38" s="104"/>
      <c r="K38" s="46"/>
      <c r="L38" s="47"/>
      <c r="M38" s="43"/>
      <c r="N38" s="48"/>
      <c r="O38" s="49"/>
      <c r="P38" s="68"/>
    </row>
    <row r="39" spans="1:16" ht="18.75" customHeight="1" x14ac:dyDescent="0.15">
      <c r="A39" s="83"/>
      <c r="B39" s="42"/>
      <c r="C39" s="42"/>
      <c r="D39" s="43"/>
      <c r="E39" s="44"/>
      <c r="F39" s="44"/>
      <c r="G39" s="45"/>
      <c r="H39" s="45"/>
      <c r="I39" s="101"/>
      <c r="J39" s="101"/>
      <c r="K39" s="46"/>
      <c r="L39" s="47"/>
      <c r="M39" s="43"/>
      <c r="N39" s="48"/>
      <c r="O39" s="49"/>
      <c r="P39" s="68"/>
    </row>
    <row r="40" spans="1:16" ht="18.75" customHeight="1" thickBot="1" x14ac:dyDescent="0.2">
      <c r="A40" s="84"/>
      <c r="B40" s="59"/>
      <c r="C40" s="59"/>
      <c r="D40" s="60"/>
      <c r="E40" s="61"/>
      <c r="F40" s="61"/>
      <c r="G40" s="62"/>
      <c r="H40" s="62"/>
      <c r="I40" s="105"/>
      <c r="J40" s="105"/>
      <c r="K40" s="63"/>
      <c r="L40" s="64"/>
      <c r="M40" s="60"/>
      <c r="N40" s="65"/>
      <c r="O40" s="66"/>
      <c r="P40" s="70"/>
    </row>
  </sheetData>
  <mergeCells count="15">
    <mergeCell ref="I38:J40"/>
    <mergeCell ref="A9:A40"/>
    <mergeCell ref="I34:J37"/>
    <mergeCell ref="I8:J8"/>
    <mergeCell ref="K8:L8"/>
    <mergeCell ref="I9:J11"/>
    <mergeCell ref="I12:J27"/>
    <mergeCell ref="I28:J33"/>
    <mergeCell ref="A1:B1"/>
    <mergeCell ref="C1:K1"/>
    <mergeCell ref="K2:M2"/>
    <mergeCell ref="O6:P6"/>
    <mergeCell ref="A7:E7"/>
    <mergeCell ref="O7:P7"/>
    <mergeCell ref="B5:C5"/>
  </mergeCells>
  <phoneticPr fontId="3"/>
  <printOptions horizontalCentered="1" verticalCentered="1"/>
  <pageMargins left="0.39370078740157483" right="0.39370078740157483" top="0.39370078740157483" bottom="0.39370078740157483" header="0.19685039370078741" footer="0.31496062992125984"/>
  <pageSetup paperSize="12" scale="44"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showZeros="0" zoomScale="60" zoomScaleNormal="60" workbookViewId="0">
      <selection sqref="A1:B1"/>
    </sheetView>
  </sheetViews>
  <sheetFormatPr defaultRowHeight="18.75" customHeight="1" x14ac:dyDescent="0.15"/>
  <cols>
    <col min="1" max="1" width="4.125" style="17" customWidth="1"/>
    <col min="2" max="2" width="19.25" style="18" customWidth="1"/>
    <col min="3" max="3" width="21.375" style="18" customWidth="1"/>
    <col min="4" max="4" width="6.25" style="19" customWidth="1"/>
    <col min="5" max="5" width="4.125" style="20" customWidth="1"/>
    <col min="6" max="6" width="6.25" style="20" customWidth="1"/>
    <col min="7" max="7" width="7.125" style="21" customWidth="1"/>
    <col min="8" max="8" width="7.625" style="21" hidden="1" customWidth="1"/>
    <col min="9" max="9" width="43.375" style="22" customWidth="1"/>
    <col min="10" max="10" width="3.375" style="22" customWidth="1"/>
    <col min="11" max="11" width="8.75" style="23" customWidth="1"/>
    <col min="12" max="12" width="8.75" style="24" customWidth="1"/>
    <col min="13" max="13" width="8.75" style="19" customWidth="1"/>
    <col min="14" max="14" width="8.75" style="25" customWidth="1"/>
    <col min="15" max="15" width="13.625" style="26" customWidth="1"/>
    <col min="16" max="16" width="10.875" style="26" customWidth="1"/>
    <col min="17" max="17" width="5.125" style="26" customWidth="1"/>
    <col min="18" max="16384" width="9" style="2"/>
  </cols>
  <sheetData>
    <row r="1" spans="1:17" ht="30.75" customHeight="1" x14ac:dyDescent="0.15">
      <c r="A1" s="85" t="s">
        <v>209</v>
      </c>
      <c r="B1" s="85"/>
      <c r="C1" s="86" t="s">
        <v>1</v>
      </c>
      <c r="D1" s="86"/>
      <c r="E1" s="86"/>
      <c r="F1" s="86"/>
      <c r="G1" s="86"/>
      <c r="H1" s="86"/>
      <c r="I1" s="86"/>
      <c r="J1" s="86"/>
      <c r="K1" s="86"/>
      <c r="L1" s="1"/>
      <c r="M1" s="1"/>
      <c r="N1" s="1"/>
      <c r="O1" s="2"/>
      <c r="P1" s="2"/>
      <c r="Q1" s="2"/>
    </row>
    <row r="2" spans="1:17" ht="18.75" customHeight="1" x14ac:dyDescent="0.15">
      <c r="A2" s="74"/>
      <c r="B2" s="74"/>
      <c r="C2" s="75"/>
      <c r="D2" s="3"/>
      <c r="E2" s="75"/>
      <c r="F2" s="4"/>
      <c r="G2" s="4"/>
      <c r="H2" s="4"/>
      <c r="I2" s="75"/>
      <c r="J2" s="75"/>
      <c r="K2" s="87" t="s">
        <v>2</v>
      </c>
      <c r="L2" s="87"/>
      <c r="M2" s="87"/>
      <c r="N2" s="1"/>
      <c r="O2" s="2"/>
      <c r="P2" s="2"/>
      <c r="Q2" s="2"/>
    </row>
    <row r="3" spans="1:17" ht="15.75" customHeight="1" x14ac:dyDescent="0.15">
      <c r="A3" s="74"/>
      <c r="B3" s="74"/>
      <c r="C3" s="75"/>
      <c r="D3" s="3"/>
      <c r="E3" s="75"/>
      <c r="F3" s="4"/>
      <c r="G3" s="5"/>
      <c r="H3" s="5"/>
      <c r="I3" s="75"/>
      <c r="J3" s="6"/>
      <c r="K3" s="7" t="s">
        <v>3</v>
      </c>
      <c r="L3" s="8" t="s">
        <v>208</v>
      </c>
      <c r="M3" s="8" t="s">
        <v>5</v>
      </c>
      <c r="N3" s="9"/>
      <c r="O3" s="2"/>
      <c r="P3" s="2"/>
      <c r="Q3" s="2"/>
    </row>
    <row r="4" spans="1:17" ht="30" customHeight="1" x14ac:dyDescent="0.15">
      <c r="A4" s="74"/>
      <c r="B4" s="74"/>
      <c r="C4" s="75"/>
      <c r="D4" s="3"/>
      <c r="E4" s="75"/>
      <c r="F4" s="4"/>
      <c r="G4" s="5"/>
      <c r="H4" s="5"/>
      <c r="I4" s="75"/>
      <c r="J4" s="10" t="s">
        <v>6</v>
      </c>
      <c r="K4" s="11"/>
      <c r="L4" s="12"/>
      <c r="M4" s="12"/>
      <c r="N4" s="13"/>
      <c r="O4" s="2"/>
      <c r="P4" s="2"/>
      <c r="Q4" s="2"/>
    </row>
    <row r="5" spans="1:17" ht="30" customHeight="1" x14ac:dyDescent="0.15">
      <c r="A5" s="74"/>
      <c r="B5" s="74"/>
      <c r="C5" s="75"/>
      <c r="D5" s="3"/>
      <c r="E5" s="75"/>
      <c r="F5" s="4"/>
      <c r="G5" s="5"/>
      <c r="H5" s="5"/>
      <c r="I5" s="75"/>
      <c r="J5" s="10" t="s">
        <v>7</v>
      </c>
      <c r="K5" s="11"/>
      <c r="L5" s="12"/>
      <c r="M5" s="12"/>
      <c r="N5" s="13"/>
      <c r="O5" s="2"/>
      <c r="P5" s="2"/>
      <c r="Q5" s="2"/>
    </row>
    <row r="6" spans="1:17" ht="30" customHeight="1" x14ac:dyDescent="0.15">
      <c r="A6" s="74"/>
      <c r="B6" s="74"/>
      <c r="C6" s="75"/>
      <c r="D6" s="3"/>
      <c r="E6" s="75"/>
      <c r="F6" s="4"/>
      <c r="G6" s="14"/>
      <c r="H6" s="14"/>
      <c r="I6" s="75"/>
      <c r="J6" s="10" t="s">
        <v>8</v>
      </c>
      <c r="K6" s="11"/>
      <c r="L6" s="12"/>
      <c r="M6" s="12"/>
      <c r="N6" s="13"/>
      <c r="O6" s="88" t="s">
        <v>9</v>
      </c>
      <c r="P6" s="89"/>
      <c r="Q6" s="77"/>
    </row>
    <row r="7" spans="1:17" ht="24" customHeight="1" thickBot="1" x14ac:dyDescent="0.3">
      <c r="A7" s="90" t="s">
        <v>187</v>
      </c>
      <c r="B7" s="91"/>
      <c r="C7" s="91"/>
      <c r="D7" s="91"/>
      <c r="E7" s="91"/>
      <c r="F7" s="76"/>
      <c r="G7" s="76"/>
      <c r="H7" s="76"/>
      <c r="I7" s="2"/>
      <c r="J7" s="2"/>
      <c r="K7" s="78"/>
      <c r="L7" s="15"/>
      <c r="M7" s="1"/>
      <c r="N7" s="1"/>
      <c r="O7" s="92" t="s">
        <v>207</v>
      </c>
      <c r="P7" s="93"/>
      <c r="Q7" s="79"/>
    </row>
    <row r="8" spans="1:17" ht="21.75" thickBot="1" x14ac:dyDescent="0.2">
      <c r="A8" s="58"/>
      <c r="B8" s="27" t="s">
        <v>11</v>
      </c>
      <c r="C8" s="27" t="s">
        <v>12</v>
      </c>
      <c r="D8" s="28" t="s">
        <v>13</v>
      </c>
      <c r="E8" s="27" t="s">
        <v>14</v>
      </c>
      <c r="F8" s="29" t="s">
        <v>15</v>
      </c>
      <c r="G8" s="29" t="s">
        <v>16</v>
      </c>
      <c r="H8" s="81" t="s">
        <v>17</v>
      </c>
      <c r="I8" s="95" t="s">
        <v>18</v>
      </c>
      <c r="J8" s="96"/>
      <c r="K8" s="97" t="s">
        <v>19</v>
      </c>
      <c r="L8" s="98"/>
      <c r="M8" s="30" t="s">
        <v>20</v>
      </c>
      <c r="N8" s="31" t="s">
        <v>21</v>
      </c>
      <c r="O8" s="32" t="s">
        <v>22</v>
      </c>
      <c r="P8" s="33" t="s">
        <v>23</v>
      </c>
      <c r="Q8" s="16"/>
    </row>
    <row r="9" spans="1:17" ht="18.75" customHeight="1" x14ac:dyDescent="0.15">
      <c r="A9" s="82" t="s">
        <v>59</v>
      </c>
      <c r="B9" s="34" t="s">
        <v>211</v>
      </c>
      <c r="C9" s="34" t="s">
        <v>29</v>
      </c>
      <c r="D9" s="35">
        <v>10</v>
      </c>
      <c r="E9" s="36" t="s">
        <v>34</v>
      </c>
      <c r="F9" s="36">
        <f>ROUNDUP(D9*0.75,2)</f>
        <v>7.5</v>
      </c>
      <c r="G9" s="37">
        <f>ROUNDUP((K4*D9)+(K5*D9*0.75)+(K6*(D9*2)),0)</f>
        <v>0</v>
      </c>
      <c r="H9" s="37">
        <f>G9+(G9*6/100)</f>
        <v>0</v>
      </c>
      <c r="I9" s="99" t="s">
        <v>212</v>
      </c>
      <c r="J9" s="106"/>
      <c r="K9" s="38" t="s">
        <v>32</v>
      </c>
      <c r="L9" s="39">
        <f>ROUNDUP((K4*M9)+(K5*M9*0.75)+(K6*(M9*2)),2)</f>
        <v>0</v>
      </c>
      <c r="M9" s="35">
        <v>110</v>
      </c>
      <c r="N9" s="40">
        <f>ROUNDUP(M9*0.75,2)</f>
        <v>82.5</v>
      </c>
      <c r="O9" s="41"/>
      <c r="P9" s="67"/>
    </row>
    <row r="10" spans="1:17" ht="18.75" customHeight="1" x14ac:dyDescent="0.15">
      <c r="A10" s="110"/>
      <c r="B10" s="42"/>
      <c r="C10" s="42" t="s">
        <v>39</v>
      </c>
      <c r="D10" s="72">
        <v>0.5</v>
      </c>
      <c r="E10" s="44" t="s">
        <v>41</v>
      </c>
      <c r="F10" s="44">
        <f>ROUNDUP(D10*0.75,2)</f>
        <v>0.38</v>
      </c>
      <c r="G10" s="45">
        <f>ROUNDUP((K4*D10)+(K5*D10*0.75)+(K6*(D10*2)),0)</f>
        <v>0</v>
      </c>
      <c r="H10" s="45">
        <f>G10</f>
        <v>0</v>
      </c>
      <c r="I10" s="107"/>
      <c r="J10" s="107"/>
      <c r="K10" s="46" t="s">
        <v>28</v>
      </c>
      <c r="L10" s="47">
        <f>ROUNDUP((K4*M10)+(K5*M10*0.75)+(K6*(M10*2)),2)</f>
        <v>0</v>
      </c>
      <c r="M10" s="43">
        <v>1</v>
      </c>
      <c r="N10" s="48">
        <f>ROUNDUP(M10*0.75,2)</f>
        <v>0.75</v>
      </c>
      <c r="O10" s="49" t="s">
        <v>40</v>
      </c>
      <c r="P10" s="68" t="s">
        <v>33</v>
      </c>
    </row>
    <row r="11" spans="1:17" ht="18.75" customHeight="1" x14ac:dyDescent="0.15">
      <c r="A11" s="110"/>
      <c r="B11" s="42"/>
      <c r="C11" s="42" t="s">
        <v>188</v>
      </c>
      <c r="D11" s="43">
        <v>0.5</v>
      </c>
      <c r="E11" s="44" t="s">
        <v>34</v>
      </c>
      <c r="F11" s="44">
        <f>ROUNDUP(D11*0.75,2)</f>
        <v>0.38</v>
      </c>
      <c r="G11" s="45">
        <f>ROUNDUP((K4*D11)+(K5*D11*0.75)+(K6*(D11*2)),0)</f>
        <v>0</v>
      </c>
      <c r="H11" s="45">
        <f>G11</f>
        <v>0</v>
      </c>
      <c r="I11" s="107"/>
      <c r="J11" s="107"/>
      <c r="K11" s="46" t="s">
        <v>50</v>
      </c>
      <c r="L11" s="47">
        <f>ROUNDUP((K4*M11)+(K5*M11*0.75)+(K6*(M11*2)),2)</f>
        <v>0</v>
      </c>
      <c r="M11" s="43">
        <v>0.5</v>
      </c>
      <c r="N11" s="48">
        <f>ROUNDUP(M11*0.75,2)</f>
        <v>0.38</v>
      </c>
      <c r="O11" s="49"/>
      <c r="P11" s="68" t="s">
        <v>51</v>
      </c>
    </row>
    <row r="12" spans="1:17" ht="18.75" customHeight="1" x14ac:dyDescent="0.15">
      <c r="A12" s="110"/>
      <c r="B12" s="42"/>
      <c r="C12" s="42" t="s">
        <v>128</v>
      </c>
      <c r="D12" s="43">
        <v>3</v>
      </c>
      <c r="E12" s="44" t="s">
        <v>34</v>
      </c>
      <c r="F12" s="44">
        <f>ROUNDUP(D12*0.75,2)</f>
        <v>2.25</v>
      </c>
      <c r="G12" s="45">
        <f>ROUNDUP((K4*D12)+(K5*D12*0.75)+(K6*(D12*2)),0)</f>
        <v>0</v>
      </c>
      <c r="H12" s="45">
        <f>G12</f>
        <v>0</v>
      </c>
      <c r="I12" s="107"/>
      <c r="J12" s="107"/>
      <c r="K12" s="46" t="s">
        <v>35</v>
      </c>
      <c r="L12" s="47">
        <f>ROUNDUP((K4*M12)+(K5*M12*0.75)+(K6*(M12*2)),2)</f>
        <v>0</v>
      </c>
      <c r="M12" s="43">
        <v>0.1</v>
      </c>
      <c r="N12" s="48">
        <f>ROUNDUP(M12*0.75,2)</f>
        <v>0.08</v>
      </c>
      <c r="O12" s="49"/>
      <c r="P12" s="68"/>
    </row>
    <row r="13" spans="1:17" ht="18.75" customHeight="1" x14ac:dyDescent="0.15">
      <c r="A13" s="110"/>
      <c r="B13" s="42"/>
      <c r="C13" s="42"/>
      <c r="D13" s="43"/>
      <c r="E13" s="44"/>
      <c r="F13" s="44"/>
      <c r="G13" s="45"/>
      <c r="H13" s="45"/>
      <c r="I13" s="107"/>
      <c r="J13" s="107"/>
      <c r="K13" s="46"/>
      <c r="L13" s="47"/>
      <c r="M13" s="43"/>
      <c r="N13" s="48"/>
      <c r="O13" s="49"/>
      <c r="P13" s="68"/>
    </row>
    <row r="14" spans="1:17" ht="18.75" customHeight="1" x14ac:dyDescent="0.15">
      <c r="A14" s="110"/>
      <c r="B14" s="42"/>
      <c r="C14" s="42"/>
      <c r="D14" s="43"/>
      <c r="E14" s="44"/>
      <c r="F14" s="44"/>
      <c r="G14" s="45"/>
      <c r="H14" s="45"/>
      <c r="I14" s="107"/>
      <c r="J14" s="107"/>
      <c r="K14" s="46"/>
      <c r="L14" s="47"/>
      <c r="M14" s="43"/>
      <c r="N14" s="48"/>
      <c r="O14" s="49"/>
      <c r="P14" s="68"/>
    </row>
    <row r="15" spans="1:17" ht="18.75" customHeight="1" x14ac:dyDescent="0.15">
      <c r="A15" s="110"/>
      <c r="B15" s="42"/>
      <c r="C15" s="42"/>
      <c r="D15" s="43"/>
      <c r="E15" s="44"/>
      <c r="F15" s="44"/>
      <c r="G15" s="45"/>
      <c r="H15" s="45"/>
      <c r="I15" s="107"/>
      <c r="J15" s="107"/>
      <c r="K15" s="46"/>
      <c r="L15" s="47"/>
      <c r="M15" s="43"/>
      <c r="N15" s="48"/>
      <c r="O15" s="49"/>
      <c r="P15" s="68"/>
    </row>
    <row r="16" spans="1:17" ht="18.75" customHeight="1" x14ac:dyDescent="0.15">
      <c r="A16" s="110"/>
      <c r="B16" s="42"/>
      <c r="C16" s="42"/>
      <c r="D16" s="43"/>
      <c r="E16" s="44"/>
      <c r="F16" s="44"/>
      <c r="G16" s="45"/>
      <c r="H16" s="45"/>
      <c r="I16" s="107"/>
      <c r="J16" s="107"/>
      <c r="K16" s="46"/>
      <c r="L16" s="47"/>
      <c r="M16" s="43"/>
      <c r="N16" s="48"/>
      <c r="O16" s="49"/>
      <c r="P16" s="68"/>
    </row>
    <row r="17" spans="1:16" ht="18.75" customHeight="1" x14ac:dyDescent="0.15">
      <c r="A17" s="110"/>
      <c r="B17" s="42"/>
      <c r="C17" s="42"/>
      <c r="D17" s="43"/>
      <c r="E17" s="44"/>
      <c r="F17" s="44"/>
      <c r="G17" s="45"/>
      <c r="H17" s="45"/>
      <c r="I17" s="107"/>
      <c r="J17" s="107"/>
      <c r="K17" s="46"/>
      <c r="L17" s="47"/>
      <c r="M17" s="43"/>
      <c r="N17" s="48"/>
      <c r="O17" s="49"/>
      <c r="P17" s="68"/>
    </row>
    <row r="18" spans="1:16" ht="18.75" customHeight="1" x14ac:dyDescent="0.15">
      <c r="A18" s="110"/>
      <c r="B18" s="50"/>
      <c r="C18" s="50"/>
      <c r="D18" s="51"/>
      <c r="E18" s="52"/>
      <c r="F18" s="52"/>
      <c r="G18" s="53"/>
      <c r="H18" s="53"/>
      <c r="I18" s="108"/>
      <c r="J18" s="108"/>
      <c r="K18" s="54"/>
      <c r="L18" s="55"/>
      <c r="M18" s="51"/>
      <c r="N18" s="56"/>
      <c r="O18" s="57"/>
      <c r="P18" s="69"/>
    </row>
    <row r="19" spans="1:16" ht="18.75" customHeight="1" x14ac:dyDescent="0.15">
      <c r="A19" s="110"/>
      <c r="B19" s="42" t="s">
        <v>189</v>
      </c>
      <c r="C19" s="42" t="s">
        <v>191</v>
      </c>
      <c r="D19" s="43">
        <v>30</v>
      </c>
      <c r="E19" s="44" t="s">
        <v>34</v>
      </c>
      <c r="F19" s="44">
        <f>ROUNDUP(D19*0.75,2)</f>
        <v>22.5</v>
      </c>
      <c r="G19" s="45">
        <f>ROUNDUP((K4*D19)+(K5*D19*0.75)+(K6*(D19*2)),0)</f>
        <v>0</v>
      </c>
      <c r="H19" s="45">
        <f>G19</f>
        <v>0</v>
      </c>
      <c r="I19" s="103" t="s">
        <v>190</v>
      </c>
      <c r="J19" s="109"/>
      <c r="K19" s="46" t="s">
        <v>58</v>
      </c>
      <c r="L19" s="47">
        <f>ROUNDUP((K4*M19)+(K5*M19*0.75)+(K6*(M19*2)),2)</f>
        <v>0</v>
      </c>
      <c r="M19" s="43">
        <v>0.5</v>
      </c>
      <c r="N19" s="48">
        <f t="shared" ref="N19:N24" si="0">ROUNDUP(M19*0.75,2)</f>
        <v>0.38</v>
      </c>
      <c r="O19" s="49"/>
      <c r="P19" s="68"/>
    </row>
    <row r="20" spans="1:16" ht="18.75" customHeight="1" x14ac:dyDescent="0.15">
      <c r="A20" s="110"/>
      <c r="B20" s="42"/>
      <c r="C20" s="42" t="s">
        <v>192</v>
      </c>
      <c r="D20" s="43">
        <v>3</v>
      </c>
      <c r="E20" s="44" t="s">
        <v>34</v>
      </c>
      <c r="F20" s="44">
        <f>ROUNDUP(D20*0.75,2)</f>
        <v>2.25</v>
      </c>
      <c r="G20" s="45">
        <f>ROUNDUP((K4*D20)+(K5*D20*0.75)+(K6*(D20*2)),0)</f>
        <v>0</v>
      </c>
      <c r="H20" s="45">
        <f>G20</f>
        <v>0</v>
      </c>
      <c r="I20" s="107"/>
      <c r="J20" s="107"/>
      <c r="K20" s="46" t="s">
        <v>77</v>
      </c>
      <c r="L20" s="47">
        <f>ROUNDUP((K4*M20)+(K5*M20*0.75)+(K6*(M20*2)),2)</f>
        <v>0</v>
      </c>
      <c r="M20" s="43">
        <v>0.5</v>
      </c>
      <c r="N20" s="48">
        <f t="shared" si="0"/>
        <v>0.38</v>
      </c>
      <c r="O20" s="49"/>
      <c r="P20" s="68"/>
    </row>
    <row r="21" spans="1:16" ht="18.75" customHeight="1" x14ac:dyDescent="0.15">
      <c r="A21" s="110"/>
      <c r="B21" s="42"/>
      <c r="C21" s="42" t="s">
        <v>47</v>
      </c>
      <c r="D21" s="43">
        <v>10</v>
      </c>
      <c r="E21" s="44" t="s">
        <v>34</v>
      </c>
      <c r="F21" s="44">
        <f>ROUNDUP(D21*0.75,2)</f>
        <v>7.5</v>
      </c>
      <c r="G21" s="45">
        <f>ROUNDUP((K4*D21)+(K5*D21*0.75)+(K6*(D21*2)),0)</f>
        <v>0</v>
      </c>
      <c r="H21" s="45">
        <f>G21+(G21*3/100)</f>
        <v>0</v>
      </c>
      <c r="I21" s="107"/>
      <c r="J21" s="107"/>
      <c r="K21" s="46" t="s">
        <v>35</v>
      </c>
      <c r="L21" s="47">
        <f>ROUNDUP((K4*M21)+(K5*M21*0.75)+(K6*(M21*2)),2)</f>
        <v>0</v>
      </c>
      <c r="M21" s="43">
        <v>0.1</v>
      </c>
      <c r="N21" s="48">
        <f t="shared" si="0"/>
        <v>0.08</v>
      </c>
      <c r="O21" s="49"/>
      <c r="P21" s="68"/>
    </row>
    <row r="22" spans="1:16" ht="18.75" customHeight="1" x14ac:dyDescent="0.15">
      <c r="A22" s="110"/>
      <c r="B22" s="42"/>
      <c r="C22" s="42" t="s">
        <v>106</v>
      </c>
      <c r="D22" s="43">
        <v>20</v>
      </c>
      <c r="E22" s="44" t="s">
        <v>34</v>
      </c>
      <c r="F22" s="44">
        <f>ROUNDUP(D22*0.75,2)</f>
        <v>15</v>
      </c>
      <c r="G22" s="45">
        <f>ROUNDUP((K4*D22)+(K5*D22*0.75)+(K6*(D22*2)),0)</f>
        <v>0</v>
      </c>
      <c r="H22" s="45">
        <f>G22+(G22*3/100)</f>
        <v>0</v>
      </c>
      <c r="I22" s="107"/>
      <c r="J22" s="107"/>
      <c r="K22" s="46" t="s">
        <v>57</v>
      </c>
      <c r="L22" s="47">
        <f>ROUNDUP((K4*M22)+(K5*M22*0.75)+(K6*(M22*2)),2)</f>
        <v>0</v>
      </c>
      <c r="M22" s="43">
        <v>1</v>
      </c>
      <c r="N22" s="48">
        <f t="shared" si="0"/>
        <v>0.75</v>
      </c>
      <c r="O22" s="49"/>
      <c r="P22" s="68" t="s">
        <v>37</v>
      </c>
    </row>
    <row r="23" spans="1:16" ht="18.75" customHeight="1" x14ac:dyDescent="0.15">
      <c r="A23" s="110"/>
      <c r="B23" s="42"/>
      <c r="C23" s="42"/>
      <c r="D23" s="43"/>
      <c r="E23" s="44"/>
      <c r="F23" s="44"/>
      <c r="G23" s="45"/>
      <c r="H23" s="45"/>
      <c r="I23" s="107"/>
      <c r="J23" s="107"/>
      <c r="K23" s="46" t="s">
        <v>70</v>
      </c>
      <c r="L23" s="47">
        <f>ROUNDUP((K4*M23)+(K5*M23*0.75)+(K6*(M23*2)),2)</f>
        <v>0</v>
      </c>
      <c r="M23" s="43">
        <v>3</v>
      </c>
      <c r="N23" s="48">
        <f t="shared" si="0"/>
        <v>2.25</v>
      </c>
      <c r="O23" s="49"/>
      <c r="P23" s="68" t="s">
        <v>37</v>
      </c>
    </row>
    <row r="24" spans="1:16" ht="18.75" customHeight="1" x14ac:dyDescent="0.15">
      <c r="A24" s="110"/>
      <c r="B24" s="42"/>
      <c r="C24" s="42"/>
      <c r="D24" s="43"/>
      <c r="E24" s="44"/>
      <c r="F24" s="44"/>
      <c r="G24" s="45"/>
      <c r="H24" s="45"/>
      <c r="I24" s="107"/>
      <c r="J24" s="107"/>
      <c r="K24" s="46" t="s">
        <v>30</v>
      </c>
      <c r="L24" s="47">
        <f>ROUNDUP((K4*M24)+(K5*M24*0.75)+(K6*(M24*2)),2)</f>
        <v>0</v>
      </c>
      <c r="M24" s="43">
        <v>4</v>
      </c>
      <c r="N24" s="48">
        <f t="shared" si="0"/>
        <v>3</v>
      </c>
      <c r="O24" s="49"/>
      <c r="P24" s="68"/>
    </row>
    <row r="25" spans="1:16" ht="18.75" customHeight="1" x14ac:dyDescent="0.15">
      <c r="A25" s="110"/>
      <c r="B25" s="42"/>
      <c r="C25" s="42"/>
      <c r="D25" s="43"/>
      <c r="E25" s="44"/>
      <c r="F25" s="44"/>
      <c r="G25" s="45"/>
      <c r="H25" s="45"/>
      <c r="I25" s="107"/>
      <c r="J25" s="107"/>
      <c r="K25" s="46"/>
      <c r="L25" s="47"/>
      <c r="M25" s="43"/>
      <c r="N25" s="48"/>
      <c r="O25" s="49"/>
      <c r="P25" s="68"/>
    </row>
    <row r="26" spans="1:16" ht="18.75" customHeight="1" x14ac:dyDescent="0.15">
      <c r="A26" s="110"/>
      <c r="B26" s="50"/>
      <c r="C26" s="50"/>
      <c r="D26" s="51"/>
      <c r="E26" s="52"/>
      <c r="F26" s="52"/>
      <c r="G26" s="53"/>
      <c r="H26" s="53"/>
      <c r="I26" s="108"/>
      <c r="J26" s="108"/>
      <c r="K26" s="54"/>
      <c r="L26" s="55"/>
      <c r="M26" s="51"/>
      <c r="N26" s="56"/>
      <c r="O26" s="57"/>
      <c r="P26" s="69"/>
    </row>
    <row r="27" spans="1:16" ht="18.75" customHeight="1" x14ac:dyDescent="0.15">
      <c r="A27" s="110"/>
      <c r="B27" s="42" t="s">
        <v>52</v>
      </c>
      <c r="C27" s="42" t="s">
        <v>53</v>
      </c>
      <c r="D27" s="43">
        <v>30</v>
      </c>
      <c r="E27" s="44" t="s">
        <v>34</v>
      </c>
      <c r="F27" s="44">
        <f>ROUNDUP(D27*0.75,2)</f>
        <v>22.5</v>
      </c>
      <c r="G27" s="45">
        <f>ROUNDUP((K4*D27)+(K5*D27*0.75)+(K6*(D27*2)),0)</f>
        <v>0</v>
      </c>
      <c r="H27" s="45">
        <f>G27+(G27*15/100)</f>
        <v>0</v>
      </c>
      <c r="I27" s="103" t="s">
        <v>213</v>
      </c>
      <c r="J27" s="109"/>
      <c r="K27" s="46" t="s">
        <v>35</v>
      </c>
      <c r="L27" s="47">
        <f>ROUNDUP((K4*M27)+(K5*M27*0.75)+(K6*(M27*2)),2)</f>
        <v>0</v>
      </c>
      <c r="M27" s="43">
        <v>0.1</v>
      </c>
      <c r="N27" s="48">
        <f>ROUNDUP(M27*0.75,2)</f>
        <v>0.08</v>
      </c>
      <c r="O27" s="49"/>
      <c r="P27" s="68"/>
    </row>
    <row r="28" spans="1:16" ht="18.75" customHeight="1" x14ac:dyDescent="0.15">
      <c r="A28" s="110"/>
      <c r="B28" s="42"/>
      <c r="C28" s="42" t="s">
        <v>54</v>
      </c>
      <c r="D28" s="43">
        <v>0.5</v>
      </c>
      <c r="E28" s="44" t="s">
        <v>34</v>
      </c>
      <c r="F28" s="44">
        <f>ROUNDUP(D28*0.75,2)</f>
        <v>0.38</v>
      </c>
      <c r="G28" s="45">
        <f>ROUNDUP((K4*D28)+(K5*D28*0.75)+(K6*(D28*2)),0)</f>
        <v>0</v>
      </c>
      <c r="H28" s="45">
        <f>G28</f>
        <v>0</v>
      </c>
      <c r="I28" s="107"/>
      <c r="J28" s="107"/>
      <c r="K28" s="46" t="s">
        <v>57</v>
      </c>
      <c r="L28" s="47">
        <f>ROUNDUP((K4*M28)+(K5*M28*0.75)+(K6*(M28*2)),2)</f>
        <v>0</v>
      </c>
      <c r="M28" s="43">
        <v>0.5</v>
      </c>
      <c r="N28" s="48">
        <f>ROUNDUP(M28*0.75,2)</f>
        <v>0.38</v>
      </c>
      <c r="O28" s="49"/>
      <c r="P28" s="68" t="s">
        <v>37</v>
      </c>
    </row>
    <row r="29" spans="1:16" ht="18.75" customHeight="1" x14ac:dyDescent="0.15">
      <c r="A29" s="110"/>
      <c r="B29" s="42"/>
      <c r="C29" s="42" t="s">
        <v>56</v>
      </c>
      <c r="D29" s="43">
        <v>2</v>
      </c>
      <c r="E29" s="44" t="s">
        <v>34</v>
      </c>
      <c r="F29" s="44">
        <f>ROUNDUP(D29*0.75,2)</f>
        <v>1.5</v>
      </c>
      <c r="G29" s="45">
        <f>ROUNDUP((K4*D29)+(K5*D29*0.75)+(K6*(D29*2)),0)</f>
        <v>0</v>
      </c>
      <c r="H29" s="45">
        <f>G29</f>
        <v>0</v>
      </c>
      <c r="I29" s="107"/>
      <c r="J29" s="107"/>
      <c r="K29" s="46" t="s">
        <v>58</v>
      </c>
      <c r="L29" s="47">
        <f>ROUNDUP((K4*M29)+(K5*M29*0.75)+(K6*(M29*2)),2)</f>
        <v>0</v>
      </c>
      <c r="M29" s="43">
        <v>0.5</v>
      </c>
      <c r="N29" s="48">
        <f>ROUNDUP(M29*0.75,2)</f>
        <v>0.38</v>
      </c>
      <c r="O29" s="49"/>
      <c r="P29" s="68"/>
    </row>
    <row r="30" spans="1:16" ht="18.75" customHeight="1" x14ac:dyDescent="0.15">
      <c r="A30" s="110"/>
      <c r="B30" s="42"/>
      <c r="C30" s="42"/>
      <c r="D30" s="43"/>
      <c r="E30" s="44"/>
      <c r="F30" s="44"/>
      <c r="G30" s="45"/>
      <c r="H30" s="45"/>
      <c r="I30" s="107"/>
      <c r="J30" s="107"/>
      <c r="K30" s="46" t="s">
        <v>55</v>
      </c>
      <c r="L30" s="47">
        <f>ROUNDUP((K4*M30)+(K5*M30*0.75)+(K6*(M30*2)),2)</f>
        <v>0</v>
      </c>
      <c r="M30" s="43">
        <v>2</v>
      </c>
      <c r="N30" s="48">
        <f>ROUNDUP(M30*0.75,2)</f>
        <v>1.5</v>
      </c>
      <c r="O30" s="49"/>
      <c r="P30" s="68"/>
    </row>
    <row r="31" spans="1:16" ht="18.75" customHeight="1" x14ac:dyDescent="0.15">
      <c r="A31" s="110"/>
      <c r="B31" s="42"/>
      <c r="C31" s="42"/>
      <c r="D31" s="43"/>
      <c r="E31" s="44"/>
      <c r="F31" s="44"/>
      <c r="G31" s="45"/>
      <c r="H31" s="45"/>
      <c r="I31" s="107"/>
      <c r="J31" s="107"/>
      <c r="K31" s="46"/>
      <c r="L31" s="47"/>
      <c r="M31" s="43"/>
      <c r="N31" s="48"/>
      <c r="O31" s="49"/>
      <c r="P31" s="68"/>
    </row>
    <row r="32" spans="1:16" ht="18.75" customHeight="1" x14ac:dyDescent="0.15">
      <c r="A32" s="110"/>
      <c r="B32" s="50"/>
      <c r="C32" s="50"/>
      <c r="D32" s="51"/>
      <c r="E32" s="52"/>
      <c r="F32" s="52"/>
      <c r="G32" s="53"/>
      <c r="H32" s="53"/>
      <c r="I32" s="108"/>
      <c r="J32" s="108"/>
      <c r="K32" s="54"/>
      <c r="L32" s="55"/>
      <c r="M32" s="51"/>
      <c r="N32" s="56"/>
      <c r="O32" s="57"/>
      <c r="P32" s="69"/>
    </row>
    <row r="33" spans="1:16" ht="18.75" customHeight="1" x14ac:dyDescent="0.15">
      <c r="A33" s="110"/>
      <c r="B33" s="42" t="s">
        <v>79</v>
      </c>
      <c r="C33" s="42" t="s">
        <v>46</v>
      </c>
      <c r="D33" s="43">
        <v>20</v>
      </c>
      <c r="E33" s="44" t="s">
        <v>34</v>
      </c>
      <c r="F33" s="44">
        <f>ROUNDUP(D33*0.75,2)</f>
        <v>15</v>
      </c>
      <c r="G33" s="45">
        <f>ROUNDUP((K4*D33)+(K5*D33*0.75)+(K6*(D33*2)),0)</f>
        <v>0</v>
      </c>
      <c r="H33" s="45">
        <f>G33+(G33*9/100)</f>
        <v>0</v>
      </c>
      <c r="I33" s="103" t="s">
        <v>80</v>
      </c>
      <c r="J33" s="109"/>
      <c r="K33" s="46" t="s">
        <v>84</v>
      </c>
      <c r="L33" s="47">
        <f>ROUNDUP((K4*M33)+(K5*M33*0.75)+(K6*(M33*2)),2)</f>
        <v>0</v>
      </c>
      <c r="M33" s="43">
        <v>100</v>
      </c>
      <c r="N33" s="48">
        <f>ROUNDUP(M33*0.75,2)</f>
        <v>75</v>
      </c>
      <c r="O33" s="49"/>
      <c r="P33" s="68"/>
    </row>
    <row r="34" spans="1:16" ht="18.75" customHeight="1" x14ac:dyDescent="0.15">
      <c r="A34" s="110"/>
      <c r="B34" s="42"/>
      <c r="C34" s="42" t="s">
        <v>210</v>
      </c>
      <c r="D34" s="43">
        <v>5</v>
      </c>
      <c r="E34" s="44" t="s">
        <v>34</v>
      </c>
      <c r="F34" s="44">
        <f>ROUNDUP(D34*0.75,2)</f>
        <v>3.75</v>
      </c>
      <c r="G34" s="45">
        <f>ROUNDUP((K4*D34)+(K5*D34*0.75)+(K6*(D34*2)),0)</f>
        <v>0</v>
      </c>
      <c r="H34" s="45">
        <f>G34+(G34*3/100)</f>
        <v>0</v>
      </c>
      <c r="I34" s="107"/>
      <c r="J34" s="107"/>
      <c r="K34" s="46" t="s">
        <v>83</v>
      </c>
      <c r="L34" s="47">
        <f>ROUNDUP((K4*M34)+(K5*M34*0.75)+(K6*(M34*2)),2)</f>
        <v>0</v>
      </c>
      <c r="M34" s="43">
        <v>3</v>
      </c>
      <c r="N34" s="48">
        <f>ROUNDUP(M34*0.75,2)</f>
        <v>2.25</v>
      </c>
      <c r="O34" s="49"/>
      <c r="P34" s="68"/>
    </row>
    <row r="35" spans="1:16" ht="18.75" customHeight="1" x14ac:dyDescent="0.15">
      <c r="A35" s="110"/>
      <c r="B35" s="42"/>
      <c r="C35" s="42"/>
      <c r="D35" s="43"/>
      <c r="E35" s="44"/>
      <c r="F35" s="44"/>
      <c r="G35" s="45"/>
      <c r="H35" s="45"/>
      <c r="I35" s="107"/>
      <c r="J35" s="107"/>
      <c r="K35" s="46"/>
      <c r="L35" s="47"/>
      <c r="M35" s="43"/>
      <c r="N35" s="48"/>
      <c r="O35" s="49"/>
      <c r="P35" s="68"/>
    </row>
    <row r="36" spans="1:16" ht="18.75" customHeight="1" thickBot="1" x14ac:dyDescent="0.2">
      <c r="A36" s="111"/>
      <c r="B36" s="59"/>
      <c r="C36" s="59"/>
      <c r="D36" s="60"/>
      <c r="E36" s="61"/>
      <c r="F36" s="61"/>
      <c r="G36" s="62"/>
      <c r="H36" s="62"/>
      <c r="I36" s="112"/>
      <c r="J36" s="112"/>
      <c r="K36" s="63"/>
      <c r="L36" s="64"/>
      <c r="M36" s="60"/>
      <c r="N36" s="65"/>
      <c r="O36" s="66"/>
      <c r="P36" s="70"/>
    </row>
  </sheetData>
  <mergeCells count="13">
    <mergeCell ref="A9:A36"/>
    <mergeCell ref="I33:J36"/>
    <mergeCell ref="I8:J8"/>
    <mergeCell ref="K8:L8"/>
    <mergeCell ref="I9:J18"/>
    <mergeCell ref="I19:J26"/>
    <mergeCell ref="I27:J32"/>
    <mergeCell ref="A1:B1"/>
    <mergeCell ref="C1:K1"/>
    <mergeCell ref="K2:M2"/>
    <mergeCell ref="O6:P6"/>
    <mergeCell ref="A7:E7"/>
    <mergeCell ref="O7:P7"/>
  </mergeCells>
  <phoneticPr fontId="3"/>
  <printOptions horizontalCentered="1" verticalCentered="1"/>
  <pageMargins left="0.39370078740157483" right="0.39370078740157483" top="0.39370078740157483" bottom="0.39370078740157483" header="0.19685039370078741" footer="0.31496062992125984"/>
  <pageSetup paperSize="12" scale="4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Q35"/>
  <sheetViews>
    <sheetView showZeros="0" zoomScale="60" zoomScaleNormal="60" workbookViewId="0">
      <selection sqref="A1:B1"/>
    </sheetView>
  </sheetViews>
  <sheetFormatPr defaultRowHeight="18.75" customHeight="1" x14ac:dyDescent="0.15"/>
  <cols>
    <col min="1" max="1" width="4.125" style="17" customWidth="1"/>
    <col min="2" max="2" width="19.25" style="18" customWidth="1"/>
    <col min="3" max="3" width="21.375" style="18" customWidth="1"/>
    <col min="4" max="4" width="6.25" style="19" customWidth="1"/>
    <col min="5" max="5" width="4.125" style="20" customWidth="1"/>
    <col min="6" max="6" width="6.25" style="20" customWidth="1"/>
    <col min="7" max="7" width="7.125" style="21" customWidth="1"/>
    <col min="8" max="8" width="7.625" style="21" hidden="1" customWidth="1"/>
    <col min="9" max="9" width="43.375" style="22" customWidth="1"/>
    <col min="10" max="10" width="3.375" style="22" customWidth="1"/>
    <col min="11" max="11" width="8.75" style="23" customWidth="1"/>
    <col min="12" max="12" width="8.75" style="24" customWidth="1"/>
    <col min="13" max="13" width="8.75" style="19" customWidth="1"/>
    <col min="14" max="14" width="8.75" style="25" customWidth="1"/>
    <col min="15" max="15" width="13.625" style="26" customWidth="1"/>
    <col min="16" max="16" width="10.875" style="26" customWidth="1"/>
    <col min="17" max="17" width="5.125" style="26" customWidth="1"/>
    <col min="18" max="249" width="9" style="2"/>
    <col min="250" max="250" width="4.125" style="2" customWidth="1"/>
    <col min="251" max="251" width="19.25" style="2" customWidth="1"/>
    <col min="252" max="252" width="21.375" style="2" customWidth="1"/>
    <col min="253" max="253" width="6.25" style="2" customWidth="1"/>
    <col min="254" max="254" width="4.125" style="2" customWidth="1"/>
    <col min="255" max="255" width="6.25" style="2" customWidth="1"/>
    <col min="256" max="256" width="7.125" style="2" customWidth="1"/>
    <col min="257" max="257" width="0" style="2" hidden="1" customWidth="1"/>
    <col min="258" max="258" width="43.375" style="2" customWidth="1"/>
    <col min="259" max="259" width="3.375" style="2" customWidth="1"/>
    <col min="260" max="263" width="8.75" style="2" customWidth="1"/>
    <col min="264" max="264" width="13.625" style="2" customWidth="1"/>
    <col min="265" max="265" width="10.875" style="2" customWidth="1"/>
    <col min="266" max="266" width="5.125" style="2" customWidth="1"/>
    <col min="267" max="267" width="4.5" style="2" customWidth="1"/>
    <col min="268" max="268" width="24.375" style="2" customWidth="1"/>
    <col min="269" max="269" width="21.25" style="2" customWidth="1"/>
    <col min="270" max="270" width="10" style="2" customWidth="1"/>
    <col min="271" max="273" width="18" style="2" customWidth="1"/>
    <col min="274" max="505" width="9" style="2"/>
    <col min="506" max="506" width="4.125" style="2" customWidth="1"/>
    <col min="507" max="507" width="19.25" style="2" customWidth="1"/>
    <col min="508" max="508" width="21.375" style="2" customWidth="1"/>
    <col min="509" max="509" width="6.25" style="2" customWidth="1"/>
    <col min="510" max="510" width="4.125" style="2" customWidth="1"/>
    <col min="511" max="511" width="6.25" style="2" customWidth="1"/>
    <col min="512" max="512" width="7.125" style="2" customWidth="1"/>
    <col min="513" max="513" width="0" style="2" hidden="1" customWidth="1"/>
    <col min="514" max="514" width="43.375" style="2" customWidth="1"/>
    <col min="515" max="515" width="3.375" style="2" customWidth="1"/>
    <col min="516" max="519" width="8.75" style="2" customWidth="1"/>
    <col min="520" max="520" width="13.625" style="2" customWidth="1"/>
    <col min="521" max="521" width="10.875" style="2" customWidth="1"/>
    <col min="522" max="522" width="5.125" style="2" customWidth="1"/>
    <col min="523" max="523" width="4.5" style="2" customWidth="1"/>
    <col min="524" max="524" width="24.375" style="2" customWidth="1"/>
    <col min="525" max="525" width="21.25" style="2" customWidth="1"/>
    <col min="526" max="526" width="10" style="2" customWidth="1"/>
    <col min="527" max="529" width="18" style="2" customWidth="1"/>
    <col min="530" max="761" width="9" style="2"/>
    <col min="762" max="762" width="4.125" style="2" customWidth="1"/>
    <col min="763" max="763" width="19.25" style="2" customWidth="1"/>
    <col min="764" max="764" width="21.375" style="2" customWidth="1"/>
    <col min="765" max="765" width="6.25" style="2" customWidth="1"/>
    <col min="766" max="766" width="4.125" style="2" customWidth="1"/>
    <col min="767" max="767" width="6.25" style="2" customWidth="1"/>
    <col min="768" max="768" width="7.125" style="2" customWidth="1"/>
    <col min="769" max="769" width="0" style="2" hidden="1" customWidth="1"/>
    <col min="770" max="770" width="43.375" style="2" customWidth="1"/>
    <col min="771" max="771" width="3.375" style="2" customWidth="1"/>
    <col min="772" max="775" width="8.75" style="2" customWidth="1"/>
    <col min="776" max="776" width="13.625" style="2" customWidth="1"/>
    <col min="777" max="777" width="10.875" style="2" customWidth="1"/>
    <col min="778" max="778" width="5.125" style="2" customWidth="1"/>
    <col min="779" max="779" width="4.5" style="2" customWidth="1"/>
    <col min="780" max="780" width="24.375" style="2" customWidth="1"/>
    <col min="781" max="781" width="21.25" style="2" customWidth="1"/>
    <col min="782" max="782" width="10" style="2" customWidth="1"/>
    <col min="783" max="785" width="18" style="2" customWidth="1"/>
    <col min="786" max="1017" width="9" style="2"/>
    <col min="1018" max="1018" width="4.125" style="2" customWidth="1"/>
    <col min="1019" max="1019" width="19.25" style="2" customWidth="1"/>
    <col min="1020" max="1020" width="21.375" style="2" customWidth="1"/>
    <col min="1021" max="1021" width="6.25" style="2" customWidth="1"/>
    <col min="1022" max="1022" width="4.125" style="2" customWidth="1"/>
    <col min="1023" max="1023" width="6.25" style="2" customWidth="1"/>
    <col min="1024" max="1024" width="7.125" style="2" customWidth="1"/>
    <col min="1025" max="1025" width="0" style="2" hidden="1" customWidth="1"/>
    <col min="1026" max="1026" width="43.375" style="2" customWidth="1"/>
    <col min="1027" max="1027" width="3.375" style="2" customWidth="1"/>
    <col min="1028" max="1031" width="8.75" style="2" customWidth="1"/>
    <col min="1032" max="1032" width="13.625" style="2" customWidth="1"/>
    <col min="1033" max="1033" width="10.875" style="2" customWidth="1"/>
    <col min="1034" max="1034" width="5.125" style="2" customWidth="1"/>
    <col min="1035" max="1035" width="4.5" style="2" customWidth="1"/>
    <col min="1036" max="1036" width="24.375" style="2" customWidth="1"/>
    <col min="1037" max="1037" width="21.25" style="2" customWidth="1"/>
    <col min="1038" max="1038" width="10" style="2" customWidth="1"/>
    <col min="1039" max="1041" width="18" style="2" customWidth="1"/>
    <col min="1042" max="1273" width="9" style="2"/>
    <col min="1274" max="1274" width="4.125" style="2" customWidth="1"/>
    <col min="1275" max="1275" width="19.25" style="2" customWidth="1"/>
    <col min="1276" max="1276" width="21.375" style="2" customWidth="1"/>
    <col min="1277" max="1277" width="6.25" style="2" customWidth="1"/>
    <col min="1278" max="1278" width="4.125" style="2" customWidth="1"/>
    <col min="1279" max="1279" width="6.25" style="2" customWidth="1"/>
    <col min="1280" max="1280" width="7.125" style="2" customWidth="1"/>
    <col min="1281" max="1281" width="0" style="2" hidden="1" customWidth="1"/>
    <col min="1282" max="1282" width="43.375" style="2" customWidth="1"/>
    <col min="1283" max="1283" width="3.375" style="2" customWidth="1"/>
    <col min="1284" max="1287" width="8.75" style="2" customWidth="1"/>
    <col min="1288" max="1288" width="13.625" style="2" customWidth="1"/>
    <col min="1289" max="1289" width="10.875" style="2" customWidth="1"/>
    <col min="1290" max="1290" width="5.125" style="2" customWidth="1"/>
    <col min="1291" max="1291" width="4.5" style="2" customWidth="1"/>
    <col min="1292" max="1292" width="24.375" style="2" customWidth="1"/>
    <col min="1293" max="1293" width="21.25" style="2" customWidth="1"/>
    <col min="1294" max="1294" width="10" style="2" customWidth="1"/>
    <col min="1295" max="1297" width="18" style="2" customWidth="1"/>
    <col min="1298" max="1529" width="9" style="2"/>
    <col min="1530" max="1530" width="4.125" style="2" customWidth="1"/>
    <col min="1531" max="1531" width="19.25" style="2" customWidth="1"/>
    <col min="1532" max="1532" width="21.375" style="2" customWidth="1"/>
    <col min="1533" max="1533" width="6.25" style="2" customWidth="1"/>
    <col min="1534" max="1534" width="4.125" style="2" customWidth="1"/>
    <col min="1535" max="1535" width="6.25" style="2" customWidth="1"/>
    <col min="1536" max="1536" width="7.125" style="2" customWidth="1"/>
    <col min="1537" max="1537" width="0" style="2" hidden="1" customWidth="1"/>
    <col min="1538" max="1538" width="43.375" style="2" customWidth="1"/>
    <col min="1539" max="1539" width="3.375" style="2" customWidth="1"/>
    <col min="1540" max="1543" width="8.75" style="2" customWidth="1"/>
    <col min="1544" max="1544" width="13.625" style="2" customWidth="1"/>
    <col min="1545" max="1545" width="10.875" style="2" customWidth="1"/>
    <col min="1546" max="1546" width="5.125" style="2" customWidth="1"/>
    <col min="1547" max="1547" width="4.5" style="2" customWidth="1"/>
    <col min="1548" max="1548" width="24.375" style="2" customWidth="1"/>
    <col min="1549" max="1549" width="21.25" style="2" customWidth="1"/>
    <col min="1550" max="1550" width="10" style="2" customWidth="1"/>
    <col min="1551" max="1553" width="18" style="2" customWidth="1"/>
    <col min="1554" max="1785" width="9" style="2"/>
    <col min="1786" max="1786" width="4.125" style="2" customWidth="1"/>
    <col min="1787" max="1787" width="19.25" style="2" customWidth="1"/>
    <col min="1788" max="1788" width="21.375" style="2" customWidth="1"/>
    <col min="1789" max="1789" width="6.25" style="2" customWidth="1"/>
    <col min="1790" max="1790" width="4.125" style="2" customWidth="1"/>
    <col min="1791" max="1791" width="6.25" style="2" customWidth="1"/>
    <col min="1792" max="1792" width="7.125" style="2" customWidth="1"/>
    <col min="1793" max="1793" width="0" style="2" hidden="1" customWidth="1"/>
    <col min="1794" max="1794" width="43.375" style="2" customWidth="1"/>
    <col min="1795" max="1795" width="3.375" style="2" customWidth="1"/>
    <col min="1796" max="1799" width="8.75" style="2" customWidth="1"/>
    <col min="1800" max="1800" width="13.625" style="2" customWidth="1"/>
    <col min="1801" max="1801" width="10.875" style="2" customWidth="1"/>
    <col min="1802" max="1802" width="5.125" style="2" customWidth="1"/>
    <col min="1803" max="1803" width="4.5" style="2" customWidth="1"/>
    <col min="1804" max="1804" width="24.375" style="2" customWidth="1"/>
    <col min="1805" max="1805" width="21.25" style="2" customWidth="1"/>
    <col min="1806" max="1806" width="10" style="2" customWidth="1"/>
    <col min="1807" max="1809" width="18" style="2" customWidth="1"/>
    <col min="1810" max="2041" width="9" style="2"/>
    <col min="2042" max="2042" width="4.125" style="2" customWidth="1"/>
    <col min="2043" max="2043" width="19.25" style="2" customWidth="1"/>
    <col min="2044" max="2044" width="21.375" style="2" customWidth="1"/>
    <col min="2045" max="2045" width="6.25" style="2" customWidth="1"/>
    <col min="2046" max="2046" width="4.125" style="2" customWidth="1"/>
    <col min="2047" max="2047" width="6.25" style="2" customWidth="1"/>
    <col min="2048" max="2048" width="7.125" style="2" customWidth="1"/>
    <col min="2049" max="2049" width="0" style="2" hidden="1" customWidth="1"/>
    <col min="2050" max="2050" width="43.375" style="2" customWidth="1"/>
    <col min="2051" max="2051" width="3.375" style="2" customWidth="1"/>
    <col min="2052" max="2055" width="8.75" style="2" customWidth="1"/>
    <col min="2056" max="2056" width="13.625" style="2" customWidth="1"/>
    <col min="2057" max="2057" width="10.875" style="2" customWidth="1"/>
    <col min="2058" max="2058" width="5.125" style="2" customWidth="1"/>
    <col min="2059" max="2059" width="4.5" style="2" customWidth="1"/>
    <col min="2060" max="2060" width="24.375" style="2" customWidth="1"/>
    <col min="2061" max="2061" width="21.25" style="2" customWidth="1"/>
    <col min="2062" max="2062" width="10" style="2" customWidth="1"/>
    <col min="2063" max="2065" width="18" style="2" customWidth="1"/>
    <col min="2066" max="2297" width="9" style="2"/>
    <col min="2298" max="2298" width="4.125" style="2" customWidth="1"/>
    <col min="2299" max="2299" width="19.25" style="2" customWidth="1"/>
    <col min="2300" max="2300" width="21.375" style="2" customWidth="1"/>
    <col min="2301" max="2301" width="6.25" style="2" customWidth="1"/>
    <col min="2302" max="2302" width="4.125" style="2" customWidth="1"/>
    <col min="2303" max="2303" width="6.25" style="2" customWidth="1"/>
    <col min="2304" max="2304" width="7.125" style="2" customWidth="1"/>
    <col min="2305" max="2305" width="0" style="2" hidden="1" customWidth="1"/>
    <col min="2306" max="2306" width="43.375" style="2" customWidth="1"/>
    <col min="2307" max="2307" width="3.375" style="2" customWidth="1"/>
    <col min="2308" max="2311" width="8.75" style="2" customWidth="1"/>
    <col min="2312" max="2312" width="13.625" style="2" customWidth="1"/>
    <col min="2313" max="2313" width="10.875" style="2" customWidth="1"/>
    <col min="2314" max="2314" width="5.125" style="2" customWidth="1"/>
    <col min="2315" max="2315" width="4.5" style="2" customWidth="1"/>
    <col min="2316" max="2316" width="24.375" style="2" customWidth="1"/>
    <col min="2317" max="2317" width="21.25" style="2" customWidth="1"/>
    <col min="2318" max="2318" width="10" style="2" customWidth="1"/>
    <col min="2319" max="2321" width="18" style="2" customWidth="1"/>
    <col min="2322" max="2553" width="9" style="2"/>
    <col min="2554" max="2554" width="4.125" style="2" customWidth="1"/>
    <col min="2555" max="2555" width="19.25" style="2" customWidth="1"/>
    <col min="2556" max="2556" width="21.375" style="2" customWidth="1"/>
    <col min="2557" max="2557" width="6.25" style="2" customWidth="1"/>
    <col min="2558" max="2558" width="4.125" style="2" customWidth="1"/>
    <col min="2559" max="2559" width="6.25" style="2" customWidth="1"/>
    <col min="2560" max="2560" width="7.125" style="2" customWidth="1"/>
    <col min="2561" max="2561" width="0" style="2" hidden="1" customWidth="1"/>
    <col min="2562" max="2562" width="43.375" style="2" customWidth="1"/>
    <col min="2563" max="2563" width="3.375" style="2" customWidth="1"/>
    <col min="2564" max="2567" width="8.75" style="2" customWidth="1"/>
    <col min="2568" max="2568" width="13.625" style="2" customWidth="1"/>
    <col min="2569" max="2569" width="10.875" style="2" customWidth="1"/>
    <col min="2570" max="2570" width="5.125" style="2" customWidth="1"/>
    <col min="2571" max="2571" width="4.5" style="2" customWidth="1"/>
    <col min="2572" max="2572" width="24.375" style="2" customWidth="1"/>
    <col min="2573" max="2573" width="21.25" style="2" customWidth="1"/>
    <col min="2574" max="2574" width="10" style="2" customWidth="1"/>
    <col min="2575" max="2577" width="18" style="2" customWidth="1"/>
    <col min="2578" max="2809" width="9" style="2"/>
    <col min="2810" max="2810" width="4.125" style="2" customWidth="1"/>
    <col min="2811" max="2811" width="19.25" style="2" customWidth="1"/>
    <col min="2812" max="2812" width="21.375" style="2" customWidth="1"/>
    <col min="2813" max="2813" width="6.25" style="2" customWidth="1"/>
    <col min="2814" max="2814" width="4.125" style="2" customWidth="1"/>
    <col min="2815" max="2815" width="6.25" style="2" customWidth="1"/>
    <col min="2816" max="2816" width="7.125" style="2" customWidth="1"/>
    <col min="2817" max="2817" width="0" style="2" hidden="1" customWidth="1"/>
    <col min="2818" max="2818" width="43.375" style="2" customWidth="1"/>
    <col min="2819" max="2819" width="3.375" style="2" customWidth="1"/>
    <col min="2820" max="2823" width="8.75" style="2" customWidth="1"/>
    <col min="2824" max="2824" width="13.625" style="2" customWidth="1"/>
    <col min="2825" max="2825" width="10.875" style="2" customWidth="1"/>
    <col min="2826" max="2826" width="5.125" style="2" customWidth="1"/>
    <col min="2827" max="2827" width="4.5" style="2" customWidth="1"/>
    <col min="2828" max="2828" width="24.375" style="2" customWidth="1"/>
    <col min="2829" max="2829" width="21.25" style="2" customWidth="1"/>
    <col min="2830" max="2830" width="10" style="2" customWidth="1"/>
    <col min="2831" max="2833" width="18" style="2" customWidth="1"/>
    <col min="2834" max="3065" width="9" style="2"/>
    <col min="3066" max="3066" width="4.125" style="2" customWidth="1"/>
    <col min="3067" max="3067" width="19.25" style="2" customWidth="1"/>
    <col min="3068" max="3068" width="21.375" style="2" customWidth="1"/>
    <col min="3069" max="3069" width="6.25" style="2" customWidth="1"/>
    <col min="3070" max="3070" width="4.125" style="2" customWidth="1"/>
    <col min="3071" max="3071" width="6.25" style="2" customWidth="1"/>
    <col min="3072" max="3072" width="7.125" style="2" customWidth="1"/>
    <col min="3073" max="3073" width="0" style="2" hidden="1" customWidth="1"/>
    <col min="3074" max="3074" width="43.375" style="2" customWidth="1"/>
    <col min="3075" max="3075" width="3.375" style="2" customWidth="1"/>
    <col min="3076" max="3079" width="8.75" style="2" customWidth="1"/>
    <col min="3080" max="3080" width="13.625" style="2" customWidth="1"/>
    <col min="3081" max="3081" width="10.875" style="2" customWidth="1"/>
    <col min="3082" max="3082" width="5.125" style="2" customWidth="1"/>
    <col min="3083" max="3083" width="4.5" style="2" customWidth="1"/>
    <col min="3084" max="3084" width="24.375" style="2" customWidth="1"/>
    <col min="3085" max="3085" width="21.25" style="2" customWidth="1"/>
    <col min="3086" max="3086" width="10" style="2" customWidth="1"/>
    <col min="3087" max="3089" width="18" style="2" customWidth="1"/>
    <col min="3090" max="3321" width="9" style="2"/>
    <col min="3322" max="3322" width="4.125" style="2" customWidth="1"/>
    <col min="3323" max="3323" width="19.25" style="2" customWidth="1"/>
    <col min="3324" max="3324" width="21.375" style="2" customWidth="1"/>
    <col min="3325" max="3325" width="6.25" style="2" customWidth="1"/>
    <col min="3326" max="3326" width="4.125" style="2" customWidth="1"/>
    <col min="3327" max="3327" width="6.25" style="2" customWidth="1"/>
    <col min="3328" max="3328" width="7.125" style="2" customWidth="1"/>
    <col min="3329" max="3329" width="0" style="2" hidden="1" customWidth="1"/>
    <col min="3330" max="3330" width="43.375" style="2" customWidth="1"/>
    <col min="3331" max="3331" width="3.375" style="2" customWidth="1"/>
    <col min="3332" max="3335" width="8.75" style="2" customWidth="1"/>
    <col min="3336" max="3336" width="13.625" style="2" customWidth="1"/>
    <col min="3337" max="3337" width="10.875" style="2" customWidth="1"/>
    <col min="3338" max="3338" width="5.125" style="2" customWidth="1"/>
    <col min="3339" max="3339" width="4.5" style="2" customWidth="1"/>
    <col min="3340" max="3340" width="24.375" style="2" customWidth="1"/>
    <col min="3341" max="3341" width="21.25" style="2" customWidth="1"/>
    <col min="3342" max="3342" width="10" style="2" customWidth="1"/>
    <col min="3343" max="3345" width="18" style="2" customWidth="1"/>
    <col min="3346" max="3577" width="9" style="2"/>
    <col min="3578" max="3578" width="4.125" style="2" customWidth="1"/>
    <col min="3579" max="3579" width="19.25" style="2" customWidth="1"/>
    <col min="3580" max="3580" width="21.375" style="2" customWidth="1"/>
    <col min="3581" max="3581" width="6.25" style="2" customWidth="1"/>
    <col min="3582" max="3582" width="4.125" style="2" customWidth="1"/>
    <col min="3583" max="3583" width="6.25" style="2" customWidth="1"/>
    <col min="3584" max="3584" width="7.125" style="2" customWidth="1"/>
    <col min="3585" max="3585" width="0" style="2" hidden="1" customWidth="1"/>
    <col min="3586" max="3586" width="43.375" style="2" customWidth="1"/>
    <col min="3587" max="3587" width="3.375" style="2" customWidth="1"/>
    <col min="3588" max="3591" width="8.75" style="2" customWidth="1"/>
    <col min="3592" max="3592" width="13.625" style="2" customWidth="1"/>
    <col min="3593" max="3593" width="10.875" style="2" customWidth="1"/>
    <col min="3594" max="3594" width="5.125" style="2" customWidth="1"/>
    <col min="3595" max="3595" width="4.5" style="2" customWidth="1"/>
    <col min="3596" max="3596" width="24.375" style="2" customWidth="1"/>
    <col min="3597" max="3597" width="21.25" style="2" customWidth="1"/>
    <col min="3598" max="3598" width="10" style="2" customWidth="1"/>
    <col min="3599" max="3601" width="18" style="2" customWidth="1"/>
    <col min="3602" max="3833" width="9" style="2"/>
    <col min="3834" max="3834" width="4.125" style="2" customWidth="1"/>
    <col min="3835" max="3835" width="19.25" style="2" customWidth="1"/>
    <col min="3836" max="3836" width="21.375" style="2" customWidth="1"/>
    <col min="3837" max="3837" width="6.25" style="2" customWidth="1"/>
    <col min="3838" max="3838" width="4.125" style="2" customWidth="1"/>
    <col min="3839" max="3839" width="6.25" style="2" customWidth="1"/>
    <col min="3840" max="3840" width="7.125" style="2" customWidth="1"/>
    <col min="3841" max="3841" width="0" style="2" hidden="1" customWidth="1"/>
    <col min="3842" max="3842" width="43.375" style="2" customWidth="1"/>
    <col min="3843" max="3843" width="3.375" style="2" customWidth="1"/>
    <col min="3844" max="3847" width="8.75" style="2" customWidth="1"/>
    <col min="3848" max="3848" width="13.625" style="2" customWidth="1"/>
    <col min="3849" max="3849" width="10.875" style="2" customWidth="1"/>
    <col min="3850" max="3850" width="5.125" style="2" customWidth="1"/>
    <col min="3851" max="3851" width="4.5" style="2" customWidth="1"/>
    <col min="3852" max="3852" width="24.375" style="2" customWidth="1"/>
    <col min="3853" max="3853" width="21.25" style="2" customWidth="1"/>
    <col min="3854" max="3854" width="10" style="2" customWidth="1"/>
    <col min="3855" max="3857" width="18" style="2" customWidth="1"/>
    <col min="3858" max="4089" width="9" style="2"/>
    <col min="4090" max="4090" width="4.125" style="2" customWidth="1"/>
    <col min="4091" max="4091" width="19.25" style="2" customWidth="1"/>
    <col min="4092" max="4092" width="21.375" style="2" customWidth="1"/>
    <col min="4093" max="4093" width="6.25" style="2" customWidth="1"/>
    <col min="4094" max="4094" width="4.125" style="2" customWidth="1"/>
    <col min="4095" max="4095" width="6.25" style="2" customWidth="1"/>
    <col min="4096" max="4096" width="7.125" style="2" customWidth="1"/>
    <col min="4097" max="4097" width="0" style="2" hidden="1" customWidth="1"/>
    <col min="4098" max="4098" width="43.375" style="2" customWidth="1"/>
    <col min="4099" max="4099" width="3.375" style="2" customWidth="1"/>
    <col min="4100" max="4103" width="8.75" style="2" customWidth="1"/>
    <col min="4104" max="4104" width="13.625" style="2" customWidth="1"/>
    <col min="4105" max="4105" width="10.875" style="2" customWidth="1"/>
    <col min="4106" max="4106" width="5.125" style="2" customWidth="1"/>
    <col min="4107" max="4107" width="4.5" style="2" customWidth="1"/>
    <col min="4108" max="4108" width="24.375" style="2" customWidth="1"/>
    <col min="4109" max="4109" width="21.25" style="2" customWidth="1"/>
    <col min="4110" max="4110" width="10" style="2" customWidth="1"/>
    <col min="4111" max="4113" width="18" style="2" customWidth="1"/>
    <col min="4114" max="4345" width="9" style="2"/>
    <col min="4346" max="4346" width="4.125" style="2" customWidth="1"/>
    <col min="4347" max="4347" width="19.25" style="2" customWidth="1"/>
    <col min="4348" max="4348" width="21.375" style="2" customWidth="1"/>
    <col min="4349" max="4349" width="6.25" style="2" customWidth="1"/>
    <col min="4350" max="4350" width="4.125" style="2" customWidth="1"/>
    <col min="4351" max="4351" width="6.25" style="2" customWidth="1"/>
    <col min="4352" max="4352" width="7.125" style="2" customWidth="1"/>
    <col min="4353" max="4353" width="0" style="2" hidden="1" customWidth="1"/>
    <col min="4354" max="4354" width="43.375" style="2" customWidth="1"/>
    <col min="4355" max="4355" width="3.375" style="2" customWidth="1"/>
    <col min="4356" max="4359" width="8.75" style="2" customWidth="1"/>
    <col min="4360" max="4360" width="13.625" style="2" customWidth="1"/>
    <col min="4361" max="4361" width="10.875" style="2" customWidth="1"/>
    <col min="4362" max="4362" width="5.125" style="2" customWidth="1"/>
    <col min="4363" max="4363" width="4.5" style="2" customWidth="1"/>
    <col min="4364" max="4364" width="24.375" style="2" customWidth="1"/>
    <col min="4365" max="4365" width="21.25" style="2" customWidth="1"/>
    <col min="4366" max="4366" width="10" style="2" customWidth="1"/>
    <col min="4367" max="4369" width="18" style="2" customWidth="1"/>
    <col min="4370" max="4601" width="9" style="2"/>
    <col min="4602" max="4602" width="4.125" style="2" customWidth="1"/>
    <col min="4603" max="4603" width="19.25" style="2" customWidth="1"/>
    <col min="4604" max="4604" width="21.375" style="2" customWidth="1"/>
    <col min="4605" max="4605" width="6.25" style="2" customWidth="1"/>
    <col min="4606" max="4606" width="4.125" style="2" customWidth="1"/>
    <col min="4607" max="4607" width="6.25" style="2" customWidth="1"/>
    <col min="4608" max="4608" width="7.125" style="2" customWidth="1"/>
    <col min="4609" max="4609" width="0" style="2" hidden="1" customWidth="1"/>
    <col min="4610" max="4610" width="43.375" style="2" customWidth="1"/>
    <col min="4611" max="4611" width="3.375" style="2" customWidth="1"/>
    <col min="4612" max="4615" width="8.75" style="2" customWidth="1"/>
    <col min="4616" max="4616" width="13.625" style="2" customWidth="1"/>
    <col min="4617" max="4617" width="10.875" style="2" customWidth="1"/>
    <col min="4618" max="4618" width="5.125" style="2" customWidth="1"/>
    <col min="4619" max="4619" width="4.5" style="2" customWidth="1"/>
    <col min="4620" max="4620" width="24.375" style="2" customWidth="1"/>
    <col min="4621" max="4621" width="21.25" style="2" customWidth="1"/>
    <col min="4622" max="4622" width="10" style="2" customWidth="1"/>
    <col min="4623" max="4625" width="18" style="2" customWidth="1"/>
    <col min="4626" max="4857" width="9" style="2"/>
    <col min="4858" max="4858" width="4.125" style="2" customWidth="1"/>
    <col min="4859" max="4859" width="19.25" style="2" customWidth="1"/>
    <col min="4860" max="4860" width="21.375" style="2" customWidth="1"/>
    <col min="4861" max="4861" width="6.25" style="2" customWidth="1"/>
    <col min="4862" max="4862" width="4.125" style="2" customWidth="1"/>
    <col min="4863" max="4863" width="6.25" style="2" customWidth="1"/>
    <col min="4864" max="4864" width="7.125" style="2" customWidth="1"/>
    <col min="4865" max="4865" width="0" style="2" hidden="1" customWidth="1"/>
    <col min="4866" max="4866" width="43.375" style="2" customWidth="1"/>
    <col min="4867" max="4867" width="3.375" style="2" customWidth="1"/>
    <col min="4868" max="4871" width="8.75" style="2" customWidth="1"/>
    <col min="4872" max="4872" width="13.625" style="2" customWidth="1"/>
    <col min="4873" max="4873" width="10.875" style="2" customWidth="1"/>
    <col min="4874" max="4874" width="5.125" style="2" customWidth="1"/>
    <col min="4875" max="4875" width="4.5" style="2" customWidth="1"/>
    <col min="4876" max="4876" width="24.375" style="2" customWidth="1"/>
    <col min="4877" max="4877" width="21.25" style="2" customWidth="1"/>
    <col min="4878" max="4878" width="10" style="2" customWidth="1"/>
    <col min="4879" max="4881" width="18" style="2" customWidth="1"/>
    <col min="4882" max="5113" width="9" style="2"/>
    <col min="5114" max="5114" width="4.125" style="2" customWidth="1"/>
    <col min="5115" max="5115" width="19.25" style="2" customWidth="1"/>
    <col min="5116" max="5116" width="21.375" style="2" customWidth="1"/>
    <col min="5117" max="5117" width="6.25" style="2" customWidth="1"/>
    <col min="5118" max="5118" width="4.125" style="2" customWidth="1"/>
    <col min="5119" max="5119" width="6.25" style="2" customWidth="1"/>
    <col min="5120" max="5120" width="7.125" style="2" customWidth="1"/>
    <col min="5121" max="5121" width="0" style="2" hidden="1" customWidth="1"/>
    <col min="5122" max="5122" width="43.375" style="2" customWidth="1"/>
    <col min="5123" max="5123" width="3.375" style="2" customWidth="1"/>
    <col min="5124" max="5127" width="8.75" style="2" customWidth="1"/>
    <col min="5128" max="5128" width="13.625" style="2" customWidth="1"/>
    <col min="5129" max="5129" width="10.875" style="2" customWidth="1"/>
    <col min="5130" max="5130" width="5.125" style="2" customWidth="1"/>
    <col min="5131" max="5131" width="4.5" style="2" customWidth="1"/>
    <col min="5132" max="5132" width="24.375" style="2" customWidth="1"/>
    <col min="5133" max="5133" width="21.25" style="2" customWidth="1"/>
    <col min="5134" max="5134" width="10" style="2" customWidth="1"/>
    <col min="5135" max="5137" width="18" style="2" customWidth="1"/>
    <col min="5138" max="5369" width="9" style="2"/>
    <col min="5370" max="5370" width="4.125" style="2" customWidth="1"/>
    <col min="5371" max="5371" width="19.25" style="2" customWidth="1"/>
    <col min="5372" max="5372" width="21.375" style="2" customWidth="1"/>
    <col min="5373" max="5373" width="6.25" style="2" customWidth="1"/>
    <col min="5374" max="5374" width="4.125" style="2" customWidth="1"/>
    <col min="5375" max="5375" width="6.25" style="2" customWidth="1"/>
    <col min="5376" max="5376" width="7.125" style="2" customWidth="1"/>
    <col min="5377" max="5377" width="0" style="2" hidden="1" customWidth="1"/>
    <col min="5378" max="5378" width="43.375" style="2" customWidth="1"/>
    <col min="5379" max="5379" width="3.375" style="2" customWidth="1"/>
    <col min="5380" max="5383" width="8.75" style="2" customWidth="1"/>
    <col min="5384" max="5384" width="13.625" style="2" customWidth="1"/>
    <col min="5385" max="5385" width="10.875" style="2" customWidth="1"/>
    <col min="5386" max="5386" width="5.125" style="2" customWidth="1"/>
    <col min="5387" max="5387" width="4.5" style="2" customWidth="1"/>
    <col min="5388" max="5388" width="24.375" style="2" customWidth="1"/>
    <col min="5389" max="5389" width="21.25" style="2" customWidth="1"/>
    <col min="5390" max="5390" width="10" style="2" customWidth="1"/>
    <col min="5391" max="5393" width="18" style="2" customWidth="1"/>
    <col min="5394" max="5625" width="9" style="2"/>
    <col min="5626" max="5626" width="4.125" style="2" customWidth="1"/>
    <col min="5627" max="5627" width="19.25" style="2" customWidth="1"/>
    <col min="5628" max="5628" width="21.375" style="2" customWidth="1"/>
    <col min="5629" max="5629" width="6.25" style="2" customWidth="1"/>
    <col min="5630" max="5630" width="4.125" style="2" customWidth="1"/>
    <col min="5631" max="5631" width="6.25" style="2" customWidth="1"/>
    <col min="5632" max="5632" width="7.125" style="2" customWidth="1"/>
    <col min="5633" max="5633" width="0" style="2" hidden="1" customWidth="1"/>
    <col min="5634" max="5634" width="43.375" style="2" customWidth="1"/>
    <col min="5635" max="5635" width="3.375" style="2" customWidth="1"/>
    <col min="5636" max="5639" width="8.75" style="2" customWidth="1"/>
    <col min="5640" max="5640" width="13.625" style="2" customWidth="1"/>
    <col min="5641" max="5641" width="10.875" style="2" customWidth="1"/>
    <col min="5642" max="5642" width="5.125" style="2" customWidth="1"/>
    <col min="5643" max="5643" width="4.5" style="2" customWidth="1"/>
    <col min="5644" max="5644" width="24.375" style="2" customWidth="1"/>
    <col min="5645" max="5645" width="21.25" style="2" customWidth="1"/>
    <col min="5646" max="5646" width="10" style="2" customWidth="1"/>
    <col min="5647" max="5649" width="18" style="2" customWidth="1"/>
    <col min="5650" max="5881" width="9" style="2"/>
    <col min="5882" max="5882" width="4.125" style="2" customWidth="1"/>
    <col min="5883" max="5883" width="19.25" style="2" customWidth="1"/>
    <col min="5884" max="5884" width="21.375" style="2" customWidth="1"/>
    <col min="5885" max="5885" width="6.25" style="2" customWidth="1"/>
    <col min="5886" max="5886" width="4.125" style="2" customWidth="1"/>
    <col min="5887" max="5887" width="6.25" style="2" customWidth="1"/>
    <col min="5888" max="5888" width="7.125" style="2" customWidth="1"/>
    <col min="5889" max="5889" width="0" style="2" hidden="1" customWidth="1"/>
    <col min="5890" max="5890" width="43.375" style="2" customWidth="1"/>
    <col min="5891" max="5891" width="3.375" style="2" customWidth="1"/>
    <col min="5892" max="5895" width="8.75" style="2" customWidth="1"/>
    <col min="5896" max="5896" width="13.625" style="2" customWidth="1"/>
    <col min="5897" max="5897" width="10.875" style="2" customWidth="1"/>
    <col min="5898" max="5898" width="5.125" style="2" customWidth="1"/>
    <col min="5899" max="5899" width="4.5" style="2" customWidth="1"/>
    <col min="5900" max="5900" width="24.375" style="2" customWidth="1"/>
    <col min="5901" max="5901" width="21.25" style="2" customWidth="1"/>
    <col min="5902" max="5902" width="10" style="2" customWidth="1"/>
    <col min="5903" max="5905" width="18" style="2" customWidth="1"/>
    <col min="5906" max="6137" width="9" style="2"/>
    <col min="6138" max="6138" width="4.125" style="2" customWidth="1"/>
    <col min="6139" max="6139" width="19.25" style="2" customWidth="1"/>
    <col min="6140" max="6140" width="21.375" style="2" customWidth="1"/>
    <col min="6141" max="6141" width="6.25" style="2" customWidth="1"/>
    <col min="6142" max="6142" width="4.125" style="2" customWidth="1"/>
    <col min="6143" max="6143" width="6.25" style="2" customWidth="1"/>
    <col min="6144" max="6144" width="7.125" style="2" customWidth="1"/>
    <col min="6145" max="6145" width="0" style="2" hidden="1" customWidth="1"/>
    <col min="6146" max="6146" width="43.375" style="2" customWidth="1"/>
    <col min="6147" max="6147" width="3.375" style="2" customWidth="1"/>
    <col min="6148" max="6151" width="8.75" style="2" customWidth="1"/>
    <col min="6152" max="6152" width="13.625" style="2" customWidth="1"/>
    <col min="6153" max="6153" width="10.875" style="2" customWidth="1"/>
    <col min="6154" max="6154" width="5.125" style="2" customWidth="1"/>
    <col min="6155" max="6155" width="4.5" style="2" customWidth="1"/>
    <col min="6156" max="6156" width="24.375" style="2" customWidth="1"/>
    <col min="6157" max="6157" width="21.25" style="2" customWidth="1"/>
    <col min="6158" max="6158" width="10" style="2" customWidth="1"/>
    <col min="6159" max="6161" width="18" style="2" customWidth="1"/>
    <col min="6162" max="6393" width="9" style="2"/>
    <col min="6394" max="6394" width="4.125" style="2" customWidth="1"/>
    <col min="6395" max="6395" width="19.25" style="2" customWidth="1"/>
    <col min="6396" max="6396" width="21.375" style="2" customWidth="1"/>
    <col min="6397" max="6397" width="6.25" style="2" customWidth="1"/>
    <col min="6398" max="6398" width="4.125" style="2" customWidth="1"/>
    <col min="6399" max="6399" width="6.25" style="2" customWidth="1"/>
    <col min="6400" max="6400" width="7.125" style="2" customWidth="1"/>
    <col min="6401" max="6401" width="0" style="2" hidden="1" customWidth="1"/>
    <col min="6402" max="6402" width="43.375" style="2" customWidth="1"/>
    <col min="6403" max="6403" width="3.375" style="2" customWidth="1"/>
    <col min="6404" max="6407" width="8.75" style="2" customWidth="1"/>
    <col min="6408" max="6408" width="13.625" style="2" customWidth="1"/>
    <col min="6409" max="6409" width="10.875" style="2" customWidth="1"/>
    <col min="6410" max="6410" width="5.125" style="2" customWidth="1"/>
    <col min="6411" max="6411" width="4.5" style="2" customWidth="1"/>
    <col min="6412" max="6412" width="24.375" style="2" customWidth="1"/>
    <col min="6413" max="6413" width="21.25" style="2" customWidth="1"/>
    <col min="6414" max="6414" width="10" style="2" customWidth="1"/>
    <col min="6415" max="6417" width="18" style="2" customWidth="1"/>
    <col min="6418" max="6649" width="9" style="2"/>
    <col min="6650" max="6650" width="4.125" style="2" customWidth="1"/>
    <col min="6651" max="6651" width="19.25" style="2" customWidth="1"/>
    <col min="6652" max="6652" width="21.375" style="2" customWidth="1"/>
    <col min="6653" max="6653" width="6.25" style="2" customWidth="1"/>
    <col min="6654" max="6654" width="4.125" style="2" customWidth="1"/>
    <col min="6655" max="6655" width="6.25" style="2" customWidth="1"/>
    <col min="6656" max="6656" width="7.125" style="2" customWidth="1"/>
    <col min="6657" max="6657" width="0" style="2" hidden="1" customWidth="1"/>
    <col min="6658" max="6658" width="43.375" style="2" customWidth="1"/>
    <col min="6659" max="6659" width="3.375" style="2" customWidth="1"/>
    <col min="6660" max="6663" width="8.75" style="2" customWidth="1"/>
    <col min="6664" max="6664" width="13.625" style="2" customWidth="1"/>
    <col min="6665" max="6665" width="10.875" style="2" customWidth="1"/>
    <col min="6666" max="6666" width="5.125" style="2" customWidth="1"/>
    <col min="6667" max="6667" width="4.5" style="2" customWidth="1"/>
    <col min="6668" max="6668" width="24.375" style="2" customWidth="1"/>
    <col min="6669" max="6669" width="21.25" style="2" customWidth="1"/>
    <col min="6670" max="6670" width="10" style="2" customWidth="1"/>
    <col min="6671" max="6673" width="18" style="2" customWidth="1"/>
    <col min="6674" max="6905" width="9" style="2"/>
    <col min="6906" max="6906" width="4.125" style="2" customWidth="1"/>
    <col min="6907" max="6907" width="19.25" style="2" customWidth="1"/>
    <col min="6908" max="6908" width="21.375" style="2" customWidth="1"/>
    <col min="6909" max="6909" width="6.25" style="2" customWidth="1"/>
    <col min="6910" max="6910" width="4.125" style="2" customWidth="1"/>
    <col min="6911" max="6911" width="6.25" style="2" customWidth="1"/>
    <col min="6912" max="6912" width="7.125" style="2" customWidth="1"/>
    <col min="6913" max="6913" width="0" style="2" hidden="1" customWidth="1"/>
    <col min="6914" max="6914" width="43.375" style="2" customWidth="1"/>
    <col min="6915" max="6915" width="3.375" style="2" customWidth="1"/>
    <col min="6916" max="6919" width="8.75" style="2" customWidth="1"/>
    <col min="6920" max="6920" width="13.625" style="2" customWidth="1"/>
    <col min="6921" max="6921" width="10.875" style="2" customWidth="1"/>
    <col min="6922" max="6922" width="5.125" style="2" customWidth="1"/>
    <col min="6923" max="6923" width="4.5" style="2" customWidth="1"/>
    <col min="6924" max="6924" width="24.375" style="2" customWidth="1"/>
    <col min="6925" max="6925" width="21.25" style="2" customWidth="1"/>
    <col min="6926" max="6926" width="10" style="2" customWidth="1"/>
    <col min="6927" max="6929" width="18" style="2" customWidth="1"/>
    <col min="6930" max="7161" width="9" style="2"/>
    <col min="7162" max="7162" width="4.125" style="2" customWidth="1"/>
    <col min="7163" max="7163" width="19.25" style="2" customWidth="1"/>
    <col min="7164" max="7164" width="21.375" style="2" customWidth="1"/>
    <col min="7165" max="7165" width="6.25" style="2" customWidth="1"/>
    <col min="7166" max="7166" width="4.125" style="2" customWidth="1"/>
    <col min="7167" max="7167" width="6.25" style="2" customWidth="1"/>
    <col min="7168" max="7168" width="7.125" style="2" customWidth="1"/>
    <col min="7169" max="7169" width="0" style="2" hidden="1" customWidth="1"/>
    <col min="7170" max="7170" width="43.375" style="2" customWidth="1"/>
    <col min="7171" max="7171" width="3.375" style="2" customWidth="1"/>
    <col min="7172" max="7175" width="8.75" style="2" customWidth="1"/>
    <col min="7176" max="7176" width="13.625" style="2" customWidth="1"/>
    <col min="7177" max="7177" width="10.875" style="2" customWidth="1"/>
    <col min="7178" max="7178" width="5.125" style="2" customWidth="1"/>
    <col min="7179" max="7179" width="4.5" style="2" customWidth="1"/>
    <col min="7180" max="7180" width="24.375" style="2" customWidth="1"/>
    <col min="7181" max="7181" width="21.25" style="2" customWidth="1"/>
    <col min="7182" max="7182" width="10" style="2" customWidth="1"/>
    <col min="7183" max="7185" width="18" style="2" customWidth="1"/>
    <col min="7186" max="7417" width="9" style="2"/>
    <col min="7418" max="7418" width="4.125" style="2" customWidth="1"/>
    <col min="7419" max="7419" width="19.25" style="2" customWidth="1"/>
    <col min="7420" max="7420" width="21.375" style="2" customWidth="1"/>
    <col min="7421" max="7421" width="6.25" style="2" customWidth="1"/>
    <col min="7422" max="7422" width="4.125" style="2" customWidth="1"/>
    <col min="7423" max="7423" width="6.25" style="2" customWidth="1"/>
    <col min="7424" max="7424" width="7.125" style="2" customWidth="1"/>
    <col min="7425" max="7425" width="0" style="2" hidden="1" customWidth="1"/>
    <col min="7426" max="7426" width="43.375" style="2" customWidth="1"/>
    <col min="7427" max="7427" width="3.375" style="2" customWidth="1"/>
    <col min="7428" max="7431" width="8.75" style="2" customWidth="1"/>
    <col min="7432" max="7432" width="13.625" style="2" customWidth="1"/>
    <col min="7433" max="7433" width="10.875" style="2" customWidth="1"/>
    <col min="7434" max="7434" width="5.125" style="2" customWidth="1"/>
    <col min="7435" max="7435" width="4.5" style="2" customWidth="1"/>
    <col min="7436" max="7436" width="24.375" style="2" customWidth="1"/>
    <col min="7437" max="7437" width="21.25" style="2" customWidth="1"/>
    <col min="7438" max="7438" width="10" style="2" customWidth="1"/>
    <col min="7439" max="7441" width="18" style="2" customWidth="1"/>
    <col min="7442" max="7673" width="9" style="2"/>
    <col min="7674" max="7674" width="4.125" style="2" customWidth="1"/>
    <col min="7675" max="7675" width="19.25" style="2" customWidth="1"/>
    <col min="7676" max="7676" width="21.375" style="2" customWidth="1"/>
    <col min="7677" max="7677" width="6.25" style="2" customWidth="1"/>
    <col min="7678" max="7678" width="4.125" style="2" customWidth="1"/>
    <col min="7679" max="7679" width="6.25" style="2" customWidth="1"/>
    <col min="7680" max="7680" width="7.125" style="2" customWidth="1"/>
    <col min="7681" max="7681" width="0" style="2" hidden="1" customWidth="1"/>
    <col min="7682" max="7682" width="43.375" style="2" customWidth="1"/>
    <col min="7683" max="7683" width="3.375" style="2" customWidth="1"/>
    <col min="7684" max="7687" width="8.75" style="2" customWidth="1"/>
    <col min="7688" max="7688" width="13.625" style="2" customWidth="1"/>
    <col min="7689" max="7689" width="10.875" style="2" customWidth="1"/>
    <col min="7690" max="7690" width="5.125" style="2" customWidth="1"/>
    <col min="7691" max="7691" width="4.5" style="2" customWidth="1"/>
    <col min="7692" max="7692" width="24.375" style="2" customWidth="1"/>
    <col min="7693" max="7693" width="21.25" style="2" customWidth="1"/>
    <col min="7694" max="7694" width="10" style="2" customWidth="1"/>
    <col min="7695" max="7697" width="18" style="2" customWidth="1"/>
    <col min="7698" max="7929" width="9" style="2"/>
    <col min="7930" max="7930" width="4.125" style="2" customWidth="1"/>
    <col min="7931" max="7931" width="19.25" style="2" customWidth="1"/>
    <col min="7932" max="7932" width="21.375" style="2" customWidth="1"/>
    <col min="7933" max="7933" width="6.25" style="2" customWidth="1"/>
    <col min="7934" max="7934" width="4.125" style="2" customWidth="1"/>
    <col min="7935" max="7935" width="6.25" style="2" customWidth="1"/>
    <col min="7936" max="7936" width="7.125" style="2" customWidth="1"/>
    <col min="7937" max="7937" width="0" style="2" hidden="1" customWidth="1"/>
    <col min="7938" max="7938" width="43.375" style="2" customWidth="1"/>
    <col min="7939" max="7939" width="3.375" style="2" customWidth="1"/>
    <col min="7940" max="7943" width="8.75" style="2" customWidth="1"/>
    <col min="7944" max="7944" width="13.625" style="2" customWidth="1"/>
    <col min="7945" max="7945" width="10.875" style="2" customWidth="1"/>
    <col min="7946" max="7946" width="5.125" style="2" customWidth="1"/>
    <col min="7947" max="7947" width="4.5" style="2" customWidth="1"/>
    <col min="7948" max="7948" width="24.375" style="2" customWidth="1"/>
    <col min="7949" max="7949" width="21.25" style="2" customWidth="1"/>
    <col min="7950" max="7950" width="10" style="2" customWidth="1"/>
    <col min="7951" max="7953" width="18" style="2" customWidth="1"/>
    <col min="7954" max="8185" width="9" style="2"/>
    <col min="8186" max="8186" width="4.125" style="2" customWidth="1"/>
    <col min="8187" max="8187" width="19.25" style="2" customWidth="1"/>
    <col min="8188" max="8188" width="21.375" style="2" customWidth="1"/>
    <col min="8189" max="8189" width="6.25" style="2" customWidth="1"/>
    <col min="8190" max="8190" width="4.125" style="2" customWidth="1"/>
    <col min="8191" max="8191" width="6.25" style="2" customWidth="1"/>
    <col min="8192" max="8192" width="7.125" style="2" customWidth="1"/>
    <col min="8193" max="8193" width="0" style="2" hidden="1" customWidth="1"/>
    <col min="8194" max="8194" width="43.375" style="2" customWidth="1"/>
    <col min="8195" max="8195" width="3.375" style="2" customWidth="1"/>
    <col min="8196" max="8199" width="8.75" style="2" customWidth="1"/>
    <col min="8200" max="8200" width="13.625" style="2" customWidth="1"/>
    <col min="8201" max="8201" width="10.875" style="2" customWidth="1"/>
    <col min="8202" max="8202" width="5.125" style="2" customWidth="1"/>
    <col min="8203" max="8203" width="4.5" style="2" customWidth="1"/>
    <col min="8204" max="8204" width="24.375" style="2" customWidth="1"/>
    <col min="8205" max="8205" width="21.25" style="2" customWidth="1"/>
    <col min="8206" max="8206" width="10" style="2" customWidth="1"/>
    <col min="8207" max="8209" width="18" style="2" customWidth="1"/>
    <col min="8210" max="8441" width="9" style="2"/>
    <col min="8442" max="8442" width="4.125" style="2" customWidth="1"/>
    <col min="8443" max="8443" width="19.25" style="2" customWidth="1"/>
    <col min="8444" max="8444" width="21.375" style="2" customWidth="1"/>
    <col min="8445" max="8445" width="6.25" style="2" customWidth="1"/>
    <col min="8446" max="8446" width="4.125" style="2" customWidth="1"/>
    <col min="8447" max="8447" width="6.25" style="2" customWidth="1"/>
    <col min="8448" max="8448" width="7.125" style="2" customWidth="1"/>
    <col min="8449" max="8449" width="0" style="2" hidden="1" customWidth="1"/>
    <col min="8450" max="8450" width="43.375" style="2" customWidth="1"/>
    <col min="8451" max="8451" width="3.375" style="2" customWidth="1"/>
    <col min="8452" max="8455" width="8.75" style="2" customWidth="1"/>
    <col min="8456" max="8456" width="13.625" style="2" customWidth="1"/>
    <col min="8457" max="8457" width="10.875" style="2" customWidth="1"/>
    <col min="8458" max="8458" width="5.125" style="2" customWidth="1"/>
    <col min="8459" max="8459" width="4.5" style="2" customWidth="1"/>
    <col min="8460" max="8460" width="24.375" style="2" customWidth="1"/>
    <col min="8461" max="8461" width="21.25" style="2" customWidth="1"/>
    <col min="8462" max="8462" width="10" style="2" customWidth="1"/>
    <col min="8463" max="8465" width="18" style="2" customWidth="1"/>
    <col min="8466" max="8697" width="9" style="2"/>
    <col min="8698" max="8698" width="4.125" style="2" customWidth="1"/>
    <col min="8699" max="8699" width="19.25" style="2" customWidth="1"/>
    <col min="8700" max="8700" width="21.375" style="2" customWidth="1"/>
    <col min="8701" max="8701" width="6.25" style="2" customWidth="1"/>
    <col min="8702" max="8702" width="4.125" style="2" customWidth="1"/>
    <col min="8703" max="8703" width="6.25" style="2" customWidth="1"/>
    <col min="8704" max="8704" width="7.125" style="2" customWidth="1"/>
    <col min="8705" max="8705" width="0" style="2" hidden="1" customWidth="1"/>
    <col min="8706" max="8706" width="43.375" style="2" customWidth="1"/>
    <col min="8707" max="8707" width="3.375" style="2" customWidth="1"/>
    <col min="8708" max="8711" width="8.75" style="2" customWidth="1"/>
    <col min="8712" max="8712" width="13.625" style="2" customWidth="1"/>
    <col min="8713" max="8713" width="10.875" style="2" customWidth="1"/>
    <col min="8714" max="8714" width="5.125" style="2" customWidth="1"/>
    <col min="8715" max="8715" width="4.5" style="2" customWidth="1"/>
    <col min="8716" max="8716" width="24.375" style="2" customWidth="1"/>
    <col min="8717" max="8717" width="21.25" style="2" customWidth="1"/>
    <col min="8718" max="8718" width="10" style="2" customWidth="1"/>
    <col min="8719" max="8721" width="18" style="2" customWidth="1"/>
    <col min="8722" max="8953" width="9" style="2"/>
    <col min="8954" max="8954" width="4.125" style="2" customWidth="1"/>
    <col min="8955" max="8955" width="19.25" style="2" customWidth="1"/>
    <col min="8956" max="8956" width="21.375" style="2" customWidth="1"/>
    <col min="8957" max="8957" width="6.25" style="2" customWidth="1"/>
    <col min="8958" max="8958" width="4.125" style="2" customWidth="1"/>
    <col min="8959" max="8959" width="6.25" style="2" customWidth="1"/>
    <col min="8960" max="8960" width="7.125" style="2" customWidth="1"/>
    <col min="8961" max="8961" width="0" style="2" hidden="1" customWidth="1"/>
    <col min="8962" max="8962" width="43.375" style="2" customWidth="1"/>
    <col min="8963" max="8963" width="3.375" style="2" customWidth="1"/>
    <col min="8964" max="8967" width="8.75" style="2" customWidth="1"/>
    <col min="8968" max="8968" width="13.625" style="2" customWidth="1"/>
    <col min="8969" max="8969" width="10.875" style="2" customWidth="1"/>
    <col min="8970" max="8970" width="5.125" style="2" customWidth="1"/>
    <col min="8971" max="8971" width="4.5" style="2" customWidth="1"/>
    <col min="8972" max="8972" width="24.375" style="2" customWidth="1"/>
    <col min="8973" max="8973" width="21.25" style="2" customWidth="1"/>
    <col min="8974" max="8974" width="10" style="2" customWidth="1"/>
    <col min="8975" max="8977" width="18" style="2" customWidth="1"/>
    <col min="8978" max="9209" width="9" style="2"/>
    <col min="9210" max="9210" width="4.125" style="2" customWidth="1"/>
    <col min="9211" max="9211" width="19.25" style="2" customWidth="1"/>
    <col min="9212" max="9212" width="21.375" style="2" customWidth="1"/>
    <col min="9213" max="9213" width="6.25" style="2" customWidth="1"/>
    <col min="9214" max="9214" width="4.125" style="2" customWidth="1"/>
    <col min="9215" max="9215" width="6.25" style="2" customWidth="1"/>
    <col min="9216" max="9216" width="7.125" style="2" customWidth="1"/>
    <col min="9217" max="9217" width="0" style="2" hidden="1" customWidth="1"/>
    <col min="9218" max="9218" width="43.375" style="2" customWidth="1"/>
    <col min="9219" max="9219" width="3.375" style="2" customWidth="1"/>
    <col min="9220" max="9223" width="8.75" style="2" customWidth="1"/>
    <col min="9224" max="9224" width="13.625" style="2" customWidth="1"/>
    <col min="9225" max="9225" width="10.875" style="2" customWidth="1"/>
    <col min="9226" max="9226" width="5.125" style="2" customWidth="1"/>
    <col min="9227" max="9227" width="4.5" style="2" customWidth="1"/>
    <col min="9228" max="9228" width="24.375" style="2" customWidth="1"/>
    <col min="9229" max="9229" width="21.25" style="2" customWidth="1"/>
    <col min="9230" max="9230" width="10" style="2" customWidth="1"/>
    <col min="9231" max="9233" width="18" style="2" customWidth="1"/>
    <col min="9234" max="9465" width="9" style="2"/>
    <col min="9466" max="9466" width="4.125" style="2" customWidth="1"/>
    <col min="9467" max="9467" width="19.25" style="2" customWidth="1"/>
    <col min="9468" max="9468" width="21.375" style="2" customWidth="1"/>
    <col min="9469" max="9469" width="6.25" style="2" customWidth="1"/>
    <col min="9470" max="9470" width="4.125" style="2" customWidth="1"/>
    <col min="9471" max="9471" width="6.25" style="2" customWidth="1"/>
    <col min="9472" max="9472" width="7.125" style="2" customWidth="1"/>
    <col min="9473" max="9473" width="0" style="2" hidden="1" customWidth="1"/>
    <col min="9474" max="9474" width="43.375" style="2" customWidth="1"/>
    <col min="9475" max="9475" width="3.375" style="2" customWidth="1"/>
    <col min="9476" max="9479" width="8.75" style="2" customWidth="1"/>
    <col min="9480" max="9480" width="13.625" style="2" customWidth="1"/>
    <col min="9481" max="9481" width="10.875" style="2" customWidth="1"/>
    <col min="9482" max="9482" width="5.125" style="2" customWidth="1"/>
    <col min="9483" max="9483" width="4.5" style="2" customWidth="1"/>
    <col min="9484" max="9484" width="24.375" style="2" customWidth="1"/>
    <col min="9485" max="9485" width="21.25" style="2" customWidth="1"/>
    <col min="9486" max="9486" width="10" style="2" customWidth="1"/>
    <col min="9487" max="9489" width="18" style="2" customWidth="1"/>
    <col min="9490" max="9721" width="9" style="2"/>
    <col min="9722" max="9722" width="4.125" style="2" customWidth="1"/>
    <col min="9723" max="9723" width="19.25" style="2" customWidth="1"/>
    <col min="9724" max="9724" width="21.375" style="2" customWidth="1"/>
    <col min="9725" max="9725" width="6.25" style="2" customWidth="1"/>
    <col min="9726" max="9726" width="4.125" style="2" customWidth="1"/>
    <col min="9727" max="9727" width="6.25" style="2" customWidth="1"/>
    <col min="9728" max="9728" width="7.125" style="2" customWidth="1"/>
    <col min="9729" max="9729" width="0" style="2" hidden="1" customWidth="1"/>
    <col min="9730" max="9730" width="43.375" style="2" customWidth="1"/>
    <col min="9731" max="9731" width="3.375" style="2" customWidth="1"/>
    <col min="9732" max="9735" width="8.75" style="2" customWidth="1"/>
    <col min="9736" max="9736" width="13.625" style="2" customWidth="1"/>
    <col min="9737" max="9737" width="10.875" style="2" customWidth="1"/>
    <col min="9738" max="9738" width="5.125" style="2" customWidth="1"/>
    <col min="9739" max="9739" width="4.5" style="2" customWidth="1"/>
    <col min="9740" max="9740" width="24.375" style="2" customWidth="1"/>
    <col min="9741" max="9741" width="21.25" style="2" customWidth="1"/>
    <col min="9742" max="9742" width="10" style="2" customWidth="1"/>
    <col min="9743" max="9745" width="18" style="2" customWidth="1"/>
    <col min="9746" max="9977" width="9" style="2"/>
    <col min="9978" max="9978" width="4.125" style="2" customWidth="1"/>
    <col min="9979" max="9979" width="19.25" style="2" customWidth="1"/>
    <col min="9980" max="9980" width="21.375" style="2" customWidth="1"/>
    <col min="9981" max="9981" width="6.25" style="2" customWidth="1"/>
    <col min="9982" max="9982" width="4.125" style="2" customWidth="1"/>
    <col min="9983" max="9983" width="6.25" style="2" customWidth="1"/>
    <col min="9984" max="9984" width="7.125" style="2" customWidth="1"/>
    <col min="9985" max="9985" width="0" style="2" hidden="1" customWidth="1"/>
    <col min="9986" max="9986" width="43.375" style="2" customWidth="1"/>
    <col min="9987" max="9987" width="3.375" style="2" customWidth="1"/>
    <col min="9988" max="9991" width="8.75" style="2" customWidth="1"/>
    <col min="9992" max="9992" width="13.625" style="2" customWidth="1"/>
    <col min="9993" max="9993" width="10.875" style="2" customWidth="1"/>
    <col min="9994" max="9994" width="5.125" style="2" customWidth="1"/>
    <col min="9995" max="9995" width="4.5" style="2" customWidth="1"/>
    <col min="9996" max="9996" width="24.375" style="2" customWidth="1"/>
    <col min="9997" max="9997" width="21.25" style="2" customWidth="1"/>
    <col min="9998" max="9998" width="10" style="2" customWidth="1"/>
    <col min="9999" max="10001" width="18" style="2" customWidth="1"/>
    <col min="10002" max="10233" width="9" style="2"/>
    <col min="10234" max="10234" width="4.125" style="2" customWidth="1"/>
    <col min="10235" max="10235" width="19.25" style="2" customWidth="1"/>
    <col min="10236" max="10236" width="21.375" style="2" customWidth="1"/>
    <col min="10237" max="10237" width="6.25" style="2" customWidth="1"/>
    <col min="10238" max="10238" width="4.125" style="2" customWidth="1"/>
    <col min="10239" max="10239" width="6.25" style="2" customWidth="1"/>
    <col min="10240" max="10240" width="7.125" style="2" customWidth="1"/>
    <col min="10241" max="10241" width="0" style="2" hidden="1" customWidth="1"/>
    <col min="10242" max="10242" width="43.375" style="2" customWidth="1"/>
    <col min="10243" max="10243" width="3.375" style="2" customWidth="1"/>
    <col min="10244" max="10247" width="8.75" style="2" customWidth="1"/>
    <col min="10248" max="10248" width="13.625" style="2" customWidth="1"/>
    <col min="10249" max="10249" width="10.875" style="2" customWidth="1"/>
    <col min="10250" max="10250" width="5.125" style="2" customWidth="1"/>
    <col min="10251" max="10251" width="4.5" style="2" customWidth="1"/>
    <col min="10252" max="10252" width="24.375" style="2" customWidth="1"/>
    <col min="10253" max="10253" width="21.25" style="2" customWidth="1"/>
    <col min="10254" max="10254" width="10" style="2" customWidth="1"/>
    <col min="10255" max="10257" width="18" style="2" customWidth="1"/>
    <col min="10258" max="10489" width="9" style="2"/>
    <col min="10490" max="10490" width="4.125" style="2" customWidth="1"/>
    <col min="10491" max="10491" width="19.25" style="2" customWidth="1"/>
    <col min="10492" max="10492" width="21.375" style="2" customWidth="1"/>
    <col min="10493" max="10493" width="6.25" style="2" customWidth="1"/>
    <col min="10494" max="10494" width="4.125" style="2" customWidth="1"/>
    <col min="10495" max="10495" width="6.25" style="2" customWidth="1"/>
    <col min="10496" max="10496" width="7.125" style="2" customWidth="1"/>
    <col min="10497" max="10497" width="0" style="2" hidden="1" customWidth="1"/>
    <col min="10498" max="10498" width="43.375" style="2" customWidth="1"/>
    <col min="10499" max="10499" width="3.375" style="2" customWidth="1"/>
    <col min="10500" max="10503" width="8.75" style="2" customWidth="1"/>
    <col min="10504" max="10504" width="13.625" style="2" customWidth="1"/>
    <col min="10505" max="10505" width="10.875" style="2" customWidth="1"/>
    <col min="10506" max="10506" width="5.125" style="2" customWidth="1"/>
    <col min="10507" max="10507" width="4.5" style="2" customWidth="1"/>
    <col min="10508" max="10508" width="24.375" style="2" customWidth="1"/>
    <col min="10509" max="10509" width="21.25" style="2" customWidth="1"/>
    <col min="10510" max="10510" width="10" style="2" customWidth="1"/>
    <col min="10511" max="10513" width="18" style="2" customWidth="1"/>
    <col min="10514" max="10745" width="9" style="2"/>
    <col min="10746" max="10746" width="4.125" style="2" customWidth="1"/>
    <col min="10747" max="10747" width="19.25" style="2" customWidth="1"/>
    <col min="10748" max="10748" width="21.375" style="2" customWidth="1"/>
    <col min="10749" max="10749" width="6.25" style="2" customWidth="1"/>
    <col min="10750" max="10750" width="4.125" style="2" customWidth="1"/>
    <col min="10751" max="10751" width="6.25" style="2" customWidth="1"/>
    <col min="10752" max="10752" width="7.125" style="2" customWidth="1"/>
    <col min="10753" max="10753" width="0" style="2" hidden="1" customWidth="1"/>
    <col min="10754" max="10754" width="43.375" style="2" customWidth="1"/>
    <col min="10755" max="10755" width="3.375" style="2" customWidth="1"/>
    <col min="10756" max="10759" width="8.75" style="2" customWidth="1"/>
    <col min="10760" max="10760" width="13.625" style="2" customWidth="1"/>
    <col min="10761" max="10761" width="10.875" style="2" customWidth="1"/>
    <col min="10762" max="10762" width="5.125" style="2" customWidth="1"/>
    <col min="10763" max="10763" width="4.5" style="2" customWidth="1"/>
    <col min="10764" max="10764" width="24.375" style="2" customWidth="1"/>
    <col min="10765" max="10765" width="21.25" style="2" customWidth="1"/>
    <col min="10766" max="10766" width="10" style="2" customWidth="1"/>
    <col min="10767" max="10769" width="18" style="2" customWidth="1"/>
    <col min="10770" max="11001" width="9" style="2"/>
    <col min="11002" max="11002" width="4.125" style="2" customWidth="1"/>
    <col min="11003" max="11003" width="19.25" style="2" customWidth="1"/>
    <col min="11004" max="11004" width="21.375" style="2" customWidth="1"/>
    <col min="11005" max="11005" width="6.25" style="2" customWidth="1"/>
    <col min="11006" max="11006" width="4.125" style="2" customWidth="1"/>
    <col min="11007" max="11007" width="6.25" style="2" customWidth="1"/>
    <col min="11008" max="11008" width="7.125" style="2" customWidth="1"/>
    <col min="11009" max="11009" width="0" style="2" hidden="1" customWidth="1"/>
    <col min="11010" max="11010" width="43.375" style="2" customWidth="1"/>
    <col min="11011" max="11011" width="3.375" style="2" customWidth="1"/>
    <col min="11012" max="11015" width="8.75" style="2" customWidth="1"/>
    <col min="11016" max="11016" width="13.625" style="2" customWidth="1"/>
    <col min="11017" max="11017" width="10.875" style="2" customWidth="1"/>
    <col min="11018" max="11018" width="5.125" style="2" customWidth="1"/>
    <col min="11019" max="11019" width="4.5" style="2" customWidth="1"/>
    <col min="11020" max="11020" width="24.375" style="2" customWidth="1"/>
    <col min="11021" max="11021" width="21.25" style="2" customWidth="1"/>
    <col min="11022" max="11022" width="10" style="2" customWidth="1"/>
    <col min="11023" max="11025" width="18" style="2" customWidth="1"/>
    <col min="11026" max="11257" width="9" style="2"/>
    <col min="11258" max="11258" width="4.125" style="2" customWidth="1"/>
    <col min="11259" max="11259" width="19.25" style="2" customWidth="1"/>
    <col min="11260" max="11260" width="21.375" style="2" customWidth="1"/>
    <col min="11261" max="11261" width="6.25" style="2" customWidth="1"/>
    <col min="11262" max="11262" width="4.125" style="2" customWidth="1"/>
    <col min="11263" max="11263" width="6.25" style="2" customWidth="1"/>
    <col min="11264" max="11264" width="7.125" style="2" customWidth="1"/>
    <col min="11265" max="11265" width="0" style="2" hidden="1" customWidth="1"/>
    <col min="11266" max="11266" width="43.375" style="2" customWidth="1"/>
    <col min="11267" max="11267" width="3.375" style="2" customWidth="1"/>
    <col min="11268" max="11271" width="8.75" style="2" customWidth="1"/>
    <col min="11272" max="11272" width="13.625" style="2" customWidth="1"/>
    <col min="11273" max="11273" width="10.875" style="2" customWidth="1"/>
    <col min="11274" max="11274" width="5.125" style="2" customWidth="1"/>
    <col min="11275" max="11275" width="4.5" style="2" customWidth="1"/>
    <col min="11276" max="11276" width="24.375" style="2" customWidth="1"/>
    <col min="11277" max="11277" width="21.25" style="2" customWidth="1"/>
    <col min="11278" max="11278" width="10" style="2" customWidth="1"/>
    <col min="11279" max="11281" width="18" style="2" customWidth="1"/>
    <col min="11282" max="11513" width="9" style="2"/>
    <col min="11514" max="11514" width="4.125" style="2" customWidth="1"/>
    <col min="11515" max="11515" width="19.25" style="2" customWidth="1"/>
    <col min="11516" max="11516" width="21.375" style="2" customWidth="1"/>
    <col min="11517" max="11517" width="6.25" style="2" customWidth="1"/>
    <col min="11518" max="11518" width="4.125" style="2" customWidth="1"/>
    <col min="11519" max="11519" width="6.25" style="2" customWidth="1"/>
    <col min="11520" max="11520" width="7.125" style="2" customWidth="1"/>
    <col min="11521" max="11521" width="0" style="2" hidden="1" customWidth="1"/>
    <col min="11522" max="11522" width="43.375" style="2" customWidth="1"/>
    <col min="11523" max="11523" width="3.375" style="2" customWidth="1"/>
    <col min="11524" max="11527" width="8.75" style="2" customWidth="1"/>
    <col min="11528" max="11528" width="13.625" style="2" customWidth="1"/>
    <col min="11529" max="11529" width="10.875" style="2" customWidth="1"/>
    <col min="11530" max="11530" width="5.125" style="2" customWidth="1"/>
    <col min="11531" max="11531" width="4.5" style="2" customWidth="1"/>
    <col min="11532" max="11532" width="24.375" style="2" customWidth="1"/>
    <col min="11533" max="11533" width="21.25" style="2" customWidth="1"/>
    <col min="11534" max="11534" width="10" style="2" customWidth="1"/>
    <col min="11535" max="11537" width="18" style="2" customWidth="1"/>
    <col min="11538" max="11769" width="9" style="2"/>
    <col min="11770" max="11770" width="4.125" style="2" customWidth="1"/>
    <col min="11771" max="11771" width="19.25" style="2" customWidth="1"/>
    <col min="11772" max="11772" width="21.375" style="2" customWidth="1"/>
    <col min="11773" max="11773" width="6.25" style="2" customWidth="1"/>
    <col min="11774" max="11774" width="4.125" style="2" customWidth="1"/>
    <col min="11775" max="11775" width="6.25" style="2" customWidth="1"/>
    <col min="11776" max="11776" width="7.125" style="2" customWidth="1"/>
    <col min="11777" max="11777" width="0" style="2" hidden="1" customWidth="1"/>
    <col min="11778" max="11778" width="43.375" style="2" customWidth="1"/>
    <col min="11779" max="11779" width="3.375" style="2" customWidth="1"/>
    <col min="11780" max="11783" width="8.75" style="2" customWidth="1"/>
    <col min="11784" max="11784" width="13.625" style="2" customWidth="1"/>
    <col min="11785" max="11785" width="10.875" style="2" customWidth="1"/>
    <col min="11786" max="11786" width="5.125" style="2" customWidth="1"/>
    <col min="11787" max="11787" width="4.5" style="2" customWidth="1"/>
    <col min="11788" max="11788" width="24.375" style="2" customWidth="1"/>
    <col min="11789" max="11789" width="21.25" style="2" customWidth="1"/>
    <col min="11790" max="11790" width="10" style="2" customWidth="1"/>
    <col min="11791" max="11793" width="18" style="2" customWidth="1"/>
    <col min="11794" max="12025" width="9" style="2"/>
    <col min="12026" max="12026" width="4.125" style="2" customWidth="1"/>
    <col min="12027" max="12027" width="19.25" style="2" customWidth="1"/>
    <col min="12028" max="12028" width="21.375" style="2" customWidth="1"/>
    <col min="12029" max="12029" width="6.25" style="2" customWidth="1"/>
    <col min="12030" max="12030" width="4.125" style="2" customWidth="1"/>
    <col min="12031" max="12031" width="6.25" style="2" customWidth="1"/>
    <col min="12032" max="12032" width="7.125" style="2" customWidth="1"/>
    <col min="12033" max="12033" width="0" style="2" hidden="1" customWidth="1"/>
    <col min="12034" max="12034" width="43.375" style="2" customWidth="1"/>
    <col min="12035" max="12035" width="3.375" style="2" customWidth="1"/>
    <col min="12036" max="12039" width="8.75" style="2" customWidth="1"/>
    <col min="12040" max="12040" width="13.625" style="2" customWidth="1"/>
    <col min="12041" max="12041" width="10.875" style="2" customWidth="1"/>
    <col min="12042" max="12042" width="5.125" style="2" customWidth="1"/>
    <col min="12043" max="12043" width="4.5" style="2" customWidth="1"/>
    <col min="12044" max="12044" width="24.375" style="2" customWidth="1"/>
    <col min="12045" max="12045" width="21.25" style="2" customWidth="1"/>
    <col min="12046" max="12046" width="10" style="2" customWidth="1"/>
    <col min="12047" max="12049" width="18" style="2" customWidth="1"/>
    <col min="12050" max="12281" width="9" style="2"/>
    <col min="12282" max="12282" width="4.125" style="2" customWidth="1"/>
    <col min="12283" max="12283" width="19.25" style="2" customWidth="1"/>
    <col min="12284" max="12284" width="21.375" style="2" customWidth="1"/>
    <col min="12285" max="12285" width="6.25" style="2" customWidth="1"/>
    <col min="12286" max="12286" width="4.125" style="2" customWidth="1"/>
    <col min="12287" max="12287" width="6.25" style="2" customWidth="1"/>
    <col min="12288" max="12288" width="7.125" style="2" customWidth="1"/>
    <col min="12289" max="12289" width="0" style="2" hidden="1" customWidth="1"/>
    <col min="12290" max="12290" width="43.375" style="2" customWidth="1"/>
    <col min="12291" max="12291" width="3.375" style="2" customWidth="1"/>
    <col min="12292" max="12295" width="8.75" style="2" customWidth="1"/>
    <col min="12296" max="12296" width="13.625" style="2" customWidth="1"/>
    <col min="12297" max="12297" width="10.875" style="2" customWidth="1"/>
    <col min="12298" max="12298" width="5.125" style="2" customWidth="1"/>
    <col min="12299" max="12299" width="4.5" style="2" customWidth="1"/>
    <col min="12300" max="12300" width="24.375" style="2" customWidth="1"/>
    <col min="12301" max="12301" width="21.25" style="2" customWidth="1"/>
    <col min="12302" max="12302" width="10" style="2" customWidth="1"/>
    <col min="12303" max="12305" width="18" style="2" customWidth="1"/>
    <col min="12306" max="12537" width="9" style="2"/>
    <col min="12538" max="12538" width="4.125" style="2" customWidth="1"/>
    <col min="12539" max="12539" width="19.25" style="2" customWidth="1"/>
    <col min="12540" max="12540" width="21.375" style="2" customWidth="1"/>
    <col min="12541" max="12541" width="6.25" style="2" customWidth="1"/>
    <col min="12542" max="12542" width="4.125" style="2" customWidth="1"/>
    <col min="12543" max="12543" width="6.25" style="2" customWidth="1"/>
    <col min="12544" max="12544" width="7.125" style="2" customWidth="1"/>
    <col min="12545" max="12545" width="0" style="2" hidden="1" customWidth="1"/>
    <col min="12546" max="12546" width="43.375" style="2" customWidth="1"/>
    <col min="12547" max="12547" width="3.375" style="2" customWidth="1"/>
    <col min="12548" max="12551" width="8.75" style="2" customWidth="1"/>
    <col min="12552" max="12552" width="13.625" style="2" customWidth="1"/>
    <col min="12553" max="12553" width="10.875" style="2" customWidth="1"/>
    <col min="12554" max="12554" width="5.125" style="2" customWidth="1"/>
    <col min="12555" max="12555" width="4.5" style="2" customWidth="1"/>
    <col min="12556" max="12556" width="24.375" style="2" customWidth="1"/>
    <col min="12557" max="12557" width="21.25" style="2" customWidth="1"/>
    <col min="12558" max="12558" width="10" style="2" customWidth="1"/>
    <col min="12559" max="12561" width="18" style="2" customWidth="1"/>
    <col min="12562" max="12793" width="9" style="2"/>
    <col min="12794" max="12794" width="4.125" style="2" customWidth="1"/>
    <col min="12795" max="12795" width="19.25" style="2" customWidth="1"/>
    <col min="12796" max="12796" width="21.375" style="2" customWidth="1"/>
    <col min="12797" max="12797" width="6.25" style="2" customWidth="1"/>
    <col min="12798" max="12798" width="4.125" style="2" customWidth="1"/>
    <col min="12799" max="12799" width="6.25" style="2" customWidth="1"/>
    <col min="12800" max="12800" width="7.125" style="2" customWidth="1"/>
    <col min="12801" max="12801" width="0" style="2" hidden="1" customWidth="1"/>
    <col min="12802" max="12802" width="43.375" style="2" customWidth="1"/>
    <col min="12803" max="12803" width="3.375" style="2" customWidth="1"/>
    <col min="12804" max="12807" width="8.75" style="2" customWidth="1"/>
    <col min="12808" max="12808" width="13.625" style="2" customWidth="1"/>
    <col min="12809" max="12809" width="10.875" style="2" customWidth="1"/>
    <col min="12810" max="12810" width="5.125" style="2" customWidth="1"/>
    <col min="12811" max="12811" width="4.5" style="2" customWidth="1"/>
    <col min="12812" max="12812" width="24.375" style="2" customWidth="1"/>
    <col min="12813" max="12813" width="21.25" style="2" customWidth="1"/>
    <col min="12814" max="12814" width="10" style="2" customWidth="1"/>
    <col min="12815" max="12817" width="18" style="2" customWidth="1"/>
    <col min="12818" max="13049" width="9" style="2"/>
    <col min="13050" max="13050" width="4.125" style="2" customWidth="1"/>
    <col min="13051" max="13051" width="19.25" style="2" customWidth="1"/>
    <col min="13052" max="13052" width="21.375" style="2" customWidth="1"/>
    <col min="13053" max="13053" width="6.25" style="2" customWidth="1"/>
    <col min="13054" max="13054" width="4.125" style="2" customWidth="1"/>
    <col min="13055" max="13055" width="6.25" style="2" customWidth="1"/>
    <col min="13056" max="13056" width="7.125" style="2" customWidth="1"/>
    <col min="13057" max="13057" width="0" style="2" hidden="1" customWidth="1"/>
    <col min="13058" max="13058" width="43.375" style="2" customWidth="1"/>
    <col min="13059" max="13059" width="3.375" style="2" customWidth="1"/>
    <col min="13060" max="13063" width="8.75" style="2" customWidth="1"/>
    <col min="13064" max="13064" width="13.625" style="2" customWidth="1"/>
    <col min="13065" max="13065" width="10.875" style="2" customWidth="1"/>
    <col min="13066" max="13066" width="5.125" style="2" customWidth="1"/>
    <col min="13067" max="13067" width="4.5" style="2" customWidth="1"/>
    <col min="13068" max="13068" width="24.375" style="2" customWidth="1"/>
    <col min="13069" max="13069" width="21.25" style="2" customWidth="1"/>
    <col min="13070" max="13070" width="10" style="2" customWidth="1"/>
    <col min="13071" max="13073" width="18" style="2" customWidth="1"/>
    <col min="13074" max="13305" width="9" style="2"/>
    <col min="13306" max="13306" width="4.125" style="2" customWidth="1"/>
    <col min="13307" max="13307" width="19.25" style="2" customWidth="1"/>
    <col min="13308" max="13308" width="21.375" style="2" customWidth="1"/>
    <col min="13309" max="13309" width="6.25" style="2" customWidth="1"/>
    <col min="13310" max="13310" width="4.125" style="2" customWidth="1"/>
    <col min="13311" max="13311" width="6.25" style="2" customWidth="1"/>
    <col min="13312" max="13312" width="7.125" style="2" customWidth="1"/>
    <col min="13313" max="13313" width="0" style="2" hidden="1" customWidth="1"/>
    <col min="13314" max="13314" width="43.375" style="2" customWidth="1"/>
    <col min="13315" max="13315" width="3.375" style="2" customWidth="1"/>
    <col min="13316" max="13319" width="8.75" style="2" customWidth="1"/>
    <col min="13320" max="13320" width="13.625" style="2" customWidth="1"/>
    <col min="13321" max="13321" width="10.875" style="2" customWidth="1"/>
    <col min="13322" max="13322" width="5.125" style="2" customWidth="1"/>
    <col min="13323" max="13323" width="4.5" style="2" customWidth="1"/>
    <col min="13324" max="13324" width="24.375" style="2" customWidth="1"/>
    <col min="13325" max="13325" width="21.25" style="2" customWidth="1"/>
    <col min="13326" max="13326" width="10" style="2" customWidth="1"/>
    <col min="13327" max="13329" width="18" style="2" customWidth="1"/>
    <col min="13330" max="13561" width="9" style="2"/>
    <col min="13562" max="13562" width="4.125" style="2" customWidth="1"/>
    <col min="13563" max="13563" width="19.25" style="2" customWidth="1"/>
    <col min="13564" max="13564" width="21.375" style="2" customWidth="1"/>
    <col min="13565" max="13565" width="6.25" style="2" customWidth="1"/>
    <col min="13566" max="13566" width="4.125" style="2" customWidth="1"/>
    <col min="13567" max="13567" width="6.25" style="2" customWidth="1"/>
    <col min="13568" max="13568" width="7.125" style="2" customWidth="1"/>
    <col min="13569" max="13569" width="0" style="2" hidden="1" customWidth="1"/>
    <col min="13570" max="13570" width="43.375" style="2" customWidth="1"/>
    <col min="13571" max="13571" width="3.375" style="2" customWidth="1"/>
    <col min="13572" max="13575" width="8.75" style="2" customWidth="1"/>
    <col min="13576" max="13576" width="13.625" style="2" customWidth="1"/>
    <col min="13577" max="13577" width="10.875" style="2" customWidth="1"/>
    <col min="13578" max="13578" width="5.125" style="2" customWidth="1"/>
    <col min="13579" max="13579" width="4.5" style="2" customWidth="1"/>
    <col min="13580" max="13580" width="24.375" style="2" customWidth="1"/>
    <col min="13581" max="13581" width="21.25" style="2" customWidth="1"/>
    <col min="13582" max="13582" width="10" style="2" customWidth="1"/>
    <col min="13583" max="13585" width="18" style="2" customWidth="1"/>
    <col min="13586" max="13817" width="9" style="2"/>
    <col min="13818" max="13818" width="4.125" style="2" customWidth="1"/>
    <col min="13819" max="13819" width="19.25" style="2" customWidth="1"/>
    <col min="13820" max="13820" width="21.375" style="2" customWidth="1"/>
    <col min="13821" max="13821" width="6.25" style="2" customWidth="1"/>
    <col min="13822" max="13822" width="4.125" style="2" customWidth="1"/>
    <col min="13823" max="13823" width="6.25" style="2" customWidth="1"/>
    <col min="13824" max="13824" width="7.125" style="2" customWidth="1"/>
    <col min="13825" max="13825" width="0" style="2" hidden="1" customWidth="1"/>
    <col min="13826" max="13826" width="43.375" style="2" customWidth="1"/>
    <col min="13827" max="13827" width="3.375" style="2" customWidth="1"/>
    <col min="13828" max="13831" width="8.75" style="2" customWidth="1"/>
    <col min="13832" max="13832" width="13.625" style="2" customWidth="1"/>
    <col min="13833" max="13833" width="10.875" style="2" customWidth="1"/>
    <col min="13834" max="13834" width="5.125" style="2" customWidth="1"/>
    <col min="13835" max="13835" width="4.5" style="2" customWidth="1"/>
    <col min="13836" max="13836" width="24.375" style="2" customWidth="1"/>
    <col min="13837" max="13837" width="21.25" style="2" customWidth="1"/>
    <col min="13838" max="13838" width="10" style="2" customWidth="1"/>
    <col min="13839" max="13841" width="18" style="2" customWidth="1"/>
    <col min="13842" max="14073" width="9" style="2"/>
    <col min="14074" max="14074" width="4.125" style="2" customWidth="1"/>
    <col min="14075" max="14075" width="19.25" style="2" customWidth="1"/>
    <col min="14076" max="14076" width="21.375" style="2" customWidth="1"/>
    <col min="14077" max="14077" width="6.25" style="2" customWidth="1"/>
    <col min="14078" max="14078" width="4.125" style="2" customWidth="1"/>
    <col min="14079" max="14079" width="6.25" style="2" customWidth="1"/>
    <col min="14080" max="14080" width="7.125" style="2" customWidth="1"/>
    <col min="14081" max="14081" width="0" style="2" hidden="1" customWidth="1"/>
    <col min="14082" max="14082" width="43.375" style="2" customWidth="1"/>
    <col min="14083" max="14083" width="3.375" style="2" customWidth="1"/>
    <col min="14084" max="14087" width="8.75" style="2" customWidth="1"/>
    <col min="14088" max="14088" width="13.625" style="2" customWidth="1"/>
    <col min="14089" max="14089" width="10.875" style="2" customWidth="1"/>
    <col min="14090" max="14090" width="5.125" style="2" customWidth="1"/>
    <col min="14091" max="14091" width="4.5" style="2" customWidth="1"/>
    <col min="14092" max="14092" width="24.375" style="2" customWidth="1"/>
    <col min="14093" max="14093" width="21.25" style="2" customWidth="1"/>
    <col min="14094" max="14094" width="10" style="2" customWidth="1"/>
    <col min="14095" max="14097" width="18" style="2" customWidth="1"/>
    <col min="14098" max="14329" width="9" style="2"/>
    <col min="14330" max="14330" width="4.125" style="2" customWidth="1"/>
    <col min="14331" max="14331" width="19.25" style="2" customWidth="1"/>
    <col min="14332" max="14332" width="21.375" style="2" customWidth="1"/>
    <col min="14333" max="14333" width="6.25" style="2" customWidth="1"/>
    <col min="14334" max="14334" width="4.125" style="2" customWidth="1"/>
    <col min="14335" max="14335" width="6.25" style="2" customWidth="1"/>
    <col min="14336" max="14336" width="7.125" style="2" customWidth="1"/>
    <col min="14337" max="14337" width="0" style="2" hidden="1" customWidth="1"/>
    <col min="14338" max="14338" width="43.375" style="2" customWidth="1"/>
    <col min="14339" max="14339" width="3.375" style="2" customWidth="1"/>
    <col min="14340" max="14343" width="8.75" style="2" customWidth="1"/>
    <col min="14344" max="14344" width="13.625" style="2" customWidth="1"/>
    <col min="14345" max="14345" width="10.875" style="2" customWidth="1"/>
    <col min="14346" max="14346" width="5.125" style="2" customWidth="1"/>
    <col min="14347" max="14347" width="4.5" style="2" customWidth="1"/>
    <col min="14348" max="14348" width="24.375" style="2" customWidth="1"/>
    <col min="14349" max="14349" width="21.25" style="2" customWidth="1"/>
    <col min="14350" max="14350" width="10" style="2" customWidth="1"/>
    <col min="14351" max="14353" width="18" style="2" customWidth="1"/>
    <col min="14354" max="14585" width="9" style="2"/>
    <col min="14586" max="14586" width="4.125" style="2" customWidth="1"/>
    <col min="14587" max="14587" width="19.25" style="2" customWidth="1"/>
    <col min="14588" max="14588" width="21.375" style="2" customWidth="1"/>
    <col min="14589" max="14589" width="6.25" style="2" customWidth="1"/>
    <col min="14590" max="14590" width="4.125" style="2" customWidth="1"/>
    <col min="14591" max="14591" width="6.25" style="2" customWidth="1"/>
    <col min="14592" max="14592" width="7.125" style="2" customWidth="1"/>
    <col min="14593" max="14593" width="0" style="2" hidden="1" customWidth="1"/>
    <col min="14594" max="14594" width="43.375" style="2" customWidth="1"/>
    <col min="14595" max="14595" width="3.375" style="2" customWidth="1"/>
    <col min="14596" max="14599" width="8.75" style="2" customWidth="1"/>
    <col min="14600" max="14600" width="13.625" style="2" customWidth="1"/>
    <col min="14601" max="14601" width="10.875" style="2" customWidth="1"/>
    <col min="14602" max="14602" width="5.125" style="2" customWidth="1"/>
    <col min="14603" max="14603" width="4.5" style="2" customWidth="1"/>
    <col min="14604" max="14604" width="24.375" style="2" customWidth="1"/>
    <col min="14605" max="14605" width="21.25" style="2" customWidth="1"/>
    <col min="14606" max="14606" width="10" style="2" customWidth="1"/>
    <col min="14607" max="14609" width="18" style="2" customWidth="1"/>
    <col min="14610" max="14841" width="9" style="2"/>
    <col min="14842" max="14842" width="4.125" style="2" customWidth="1"/>
    <col min="14843" max="14843" width="19.25" style="2" customWidth="1"/>
    <col min="14844" max="14844" width="21.375" style="2" customWidth="1"/>
    <col min="14845" max="14845" width="6.25" style="2" customWidth="1"/>
    <col min="14846" max="14846" width="4.125" style="2" customWidth="1"/>
    <col min="14847" max="14847" width="6.25" style="2" customWidth="1"/>
    <col min="14848" max="14848" width="7.125" style="2" customWidth="1"/>
    <col min="14849" max="14849" width="0" style="2" hidden="1" customWidth="1"/>
    <col min="14850" max="14850" width="43.375" style="2" customWidth="1"/>
    <col min="14851" max="14851" width="3.375" style="2" customWidth="1"/>
    <col min="14852" max="14855" width="8.75" style="2" customWidth="1"/>
    <col min="14856" max="14856" width="13.625" style="2" customWidth="1"/>
    <col min="14857" max="14857" width="10.875" style="2" customWidth="1"/>
    <col min="14858" max="14858" width="5.125" style="2" customWidth="1"/>
    <col min="14859" max="14859" width="4.5" style="2" customWidth="1"/>
    <col min="14860" max="14860" width="24.375" style="2" customWidth="1"/>
    <col min="14861" max="14861" width="21.25" style="2" customWidth="1"/>
    <col min="14862" max="14862" width="10" style="2" customWidth="1"/>
    <col min="14863" max="14865" width="18" style="2" customWidth="1"/>
    <col min="14866" max="15097" width="9" style="2"/>
    <col min="15098" max="15098" width="4.125" style="2" customWidth="1"/>
    <col min="15099" max="15099" width="19.25" style="2" customWidth="1"/>
    <col min="15100" max="15100" width="21.375" style="2" customWidth="1"/>
    <col min="15101" max="15101" width="6.25" style="2" customWidth="1"/>
    <col min="15102" max="15102" width="4.125" style="2" customWidth="1"/>
    <col min="15103" max="15103" width="6.25" style="2" customWidth="1"/>
    <col min="15104" max="15104" width="7.125" style="2" customWidth="1"/>
    <col min="15105" max="15105" width="0" style="2" hidden="1" customWidth="1"/>
    <col min="15106" max="15106" width="43.375" style="2" customWidth="1"/>
    <col min="15107" max="15107" width="3.375" style="2" customWidth="1"/>
    <col min="15108" max="15111" width="8.75" style="2" customWidth="1"/>
    <col min="15112" max="15112" width="13.625" style="2" customWidth="1"/>
    <col min="15113" max="15113" width="10.875" style="2" customWidth="1"/>
    <col min="15114" max="15114" width="5.125" style="2" customWidth="1"/>
    <col min="15115" max="15115" width="4.5" style="2" customWidth="1"/>
    <col min="15116" max="15116" width="24.375" style="2" customWidth="1"/>
    <col min="15117" max="15117" width="21.25" style="2" customWidth="1"/>
    <col min="15118" max="15118" width="10" style="2" customWidth="1"/>
    <col min="15119" max="15121" width="18" style="2" customWidth="1"/>
    <col min="15122" max="15353" width="9" style="2"/>
    <col min="15354" max="15354" width="4.125" style="2" customWidth="1"/>
    <col min="15355" max="15355" width="19.25" style="2" customWidth="1"/>
    <col min="15356" max="15356" width="21.375" style="2" customWidth="1"/>
    <col min="15357" max="15357" width="6.25" style="2" customWidth="1"/>
    <col min="15358" max="15358" width="4.125" style="2" customWidth="1"/>
    <col min="15359" max="15359" width="6.25" style="2" customWidth="1"/>
    <col min="15360" max="15360" width="7.125" style="2" customWidth="1"/>
    <col min="15361" max="15361" width="0" style="2" hidden="1" customWidth="1"/>
    <col min="15362" max="15362" width="43.375" style="2" customWidth="1"/>
    <col min="15363" max="15363" width="3.375" style="2" customWidth="1"/>
    <col min="15364" max="15367" width="8.75" style="2" customWidth="1"/>
    <col min="15368" max="15368" width="13.625" style="2" customWidth="1"/>
    <col min="15369" max="15369" width="10.875" style="2" customWidth="1"/>
    <col min="15370" max="15370" width="5.125" style="2" customWidth="1"/>
    <col min="15371" max="15371" width="4.5" style="2" customWidth="1"/>
    <col min="15372" max="15372" width="24.375" style="2" customWidth="1"/>
    <col min="15373" max="15373" width="21.25" style="2" customWidth="1"/>
    <col min="15374" max="15374" width="10" style="2" customWidth="1"/>
    <col min="15375" max="15377" width="18" style="2" customWidth="1"/>
    <col min="15378" max="15609" width="9" style="2"/>
    <col min="15610" max="15610" width="4.125" style="2" customWidth="1"/>
    <col min="15611" max="15611" width="19.25" style="2" customWidth="1"/>
    <col min="15612" max="15612" width="21.375" style="2" customWidth="1"/>
    <col min="15613" max="15613" width="6.25" style="2" customWidth="1"/>
    <col min="15614" max="15614" width="4.125" style="2" customWidth="1"/>
    <col min="15615" max="15615" width="6.25" style="2" customWidth="1"/>
    <col min="15616" max="15616" width="7.125" style="2" customWidth="1"/>
    <col min="15617" max="15617" width="0" style="2" hidden="1" customWidth="1"/>
    <col min="15618" max="15618" width="43.375" style="2" customWidth="1"/>
    <col min="15619" max="15619" width="3.375" style="2" customWidth="1"/>
    <col min="15620" max="15623" width="8.75" style="2" customWidth="1"/>
    <col min="15624" max="15624" width="13.625" style="2" customWidth="1"/>
    <col min="15625" max="15625" width="10.875" style="2" customWidth="1"/>
    <col min="15626" max="15626" width="5.125" style="2" customWidth="1"/>
    <col min="15627" max="15627" width="4.5" style="2" customWidth="1"/>
    <col min="15628" max="15628" width="24.375" style="2" customWidth="1"/>
    <col min="15629" max="15629" width="21.25" style="2" customWidth="1"/>
    <col min="15630" max="15630" width="10" style="2" customWidth="1"/>
    <col min="15631" max="15633" width="18" style="2" customWidth="1"/>
    <col min="15634" max="15865" width="9" style="2"/>
    <col min="15866" max="15866" width="4.125" style="2" customWidth="1"/>
    <col min="15867" max="15867" width="19.25" style="2" customWidth="1"/>
    <col min="15868" max="15868" width="21.375" style="2" customWidth="1"/>
    <col min="15869" max="15869" width="6.25" style="2" customWidth="1"/>
    <col min="15870" max="15870" width="4.125" style="2" customWidth="1"/>
    <col min="15871" max="15871" width="6.25" style="2" customWidth="1"/>
    <col min="15872" max="15872" width="7.125" style="2" customWidth="1"/>
    <col min="15873" max="15873" width="0" style="2" hidden="1" customWidth="1"/>
    <col min="15874" max="15874" width="43.375" style="2" customWidth="1"/>
    <col min="15875" max="15875" width="3.375" style="2" customWidth="1"/>
    <col min="15876" max="15879" width="8.75" style="2" customWidth="1"/>
    <col min="15880" max="15880" width="13.625" style="2" customWidth="1"/>
    <col min="15881" max="15881" width="10.875" style="2" customWidth="1"/>
    <col min="15882" max="15882" width="5.125" style="2" customWidth="1"/>
    <col min="15883" max="15883" width="4.5" style="2" customWidth="1"/>
    <col min="15884" max="15884" width="24.375" style="2" customWidth="1"/>
    <col min="15885" max="15885" width="21.25" style="2" customWidth="1"/>
    <col min="15886" max="15886" width="10" style="2" customWidth="1"/>
    <col min="15887" max="15889" width="18" style="2" customWidth="1"/>
    <col min="15890" max="16121" width="9" style="2"/>
    <col min="16122" max="16122" width="4.125" style="2" customWidth="1"/>
    <col min="16123" max="16123" width="19.25" style="2" customWidth="1"/>
    <col min="16124" max="16124" width="21.375" style="2" customWidth="1"/>
    <col min="16125" max="16125" width="6.25" style="2" customWidth="1"/>
    <col min="16126" max="16126" width="4.125" style="2" customWidth="1"/>
    <col min="16127" max="16127" width="6.25" style="2" customWidth="1"/>
    <col min="16128" max="16128" width="7.125" style="2" customWidth="1"/>
    <col min="16129" max="16129" width="0" style="2" hidden="1" customWidth="1"/>
    <col min="16130" max="16130" width="43.375" style="2" customWidth="1"/>
    <col min="16131" max="16131" width="3.375" style="2" customWidth="1"/>
    <col min="16132" max="16135" width="8.75" style="2" customWidth="1"/>
    <col min="16136" max="16136" width="13.625" style="2" customWidth="1"/>
    <col min="16137" max="16137" width="10.875" style="2" customWidth="1"/>
    <col min="16138" max="16138" width="5.125" style="2" customWidth="1"/>
    <col min="16139" max="16139" width="4.5" style="2" customWidth="1"/>
    <col min="16140" max="16140" width="24.375" style="2" customWidth="1"/>
    <col min="16141" max="16141" width="21.25" style="2" customWidth="1"/>
    <col min="16142" max="16142" width="10" style="2" customWidth="1"/>
    <col min="16143" max="16145" width="18" style="2" customWidth="1"/>
    <col min="16146" max="16384" width="9" style="2"/>
  </cols>
  <sheetData>
    <row r="1" spans="1:17" ht="30.75" customHeight="1" x14ac:dyDescent="0.15">
      <c r="A1" s="85" t="s">
        <v>85</v>
      </c>
      <c r="B1" s="85"/>
      <c r="C1" s="86" t="s">
        <v>1</v>
      </c>
      <c r="D1" s="86"/>
      <c r="E1" s="86"/>
      <c r="F1" s="86"/>
      <c r="G1" s="86"/>
      <c r="H1" s="86"/>
      <c r="I1" s="86"/>
      <c r="J1" s="86"/>
      <c r="K1" s="86"/>
      <c r="L1" s="1"/>
      <c r="M1" s="1"/>
      <c r="N1" s="1"/>
      <c r="O1" s="2"/>
      <c r="P1" s="2"/>
      <c r="Q1" s="2"/>
    </row>
    <row r="2" spans="1:17" ht="18.75" customHeight="1" x14ac:dyDescent="0.15">
      <c r="A2" s="74"/>
      <c r="B2" s="74"/>
      <c r="C2" s="75"/>
      <c r="D2" s="3"/>
      <c r="E2" s="75"/>
      <c r="F2" s="4"/>
      <c r="G2" s="4"/>
      <c r="H2" s="4"/>
      <c r="I2" s="75"/>
      <c r="J2" s="75"/>
      <c r="K2" s="87" t="s">
        <v>2</v>
      </c>
      <c r="L2" s="87"/>
      <c r="M2" s="87"/>
      <c r="N2" s="1"/>
      <c r="O2" s="2"/>
      <c r="P2" s="2"/>
      <c r="Q2" s="2"/>
    </row>
    <row r="3" spans="1:17" ht="15.75" customHeight="1" x14ac:dyDescent="0.15">
      <c r="A3" s="74"/>
      <c r="B3" s="74"/>
      <c r="C3" s="75"/>
      <c r="D3" s="3"/>
      <c r="E3" s="75"/>
      <c r="F3" s="4"/>
      <c r="G3" s="5"/>
      <c r="H3" s="5"/>
      <c r="I3" s="75"/>
      <c r="J3" s="6"/>
      <c r="K3" s="7" t="s">
        <v>3</v>
      </c>
      <c r="L3" s="8" t="s">
        <v>4</v>
      </c>
      <c r="M3" s="8" t="s">
        <v>5</v>
      </c>
      <c r="N3" s="9"/>
      <c r="O3" s="2"/>
      <c r="P3" s="2"/>
      <c r="Q3" s="2"/>
    </row>
    <row r="4" spans="1:17" ht="30" customHeight="1" x14ac:dyDescent="0.15">
      <c r="A4" s="74"/>
      <c r="B4" s="74"/>
      <c r="C4" s="75"/>
      <c r="D4" s="3"/>
      <c r="E4" s="75"/>
      <c r="F4" s="4"/>
      <c r="G4" s="5"/>
      <c r="H4" s="5"/>
      <c r="I4" s="75"/>
      <c r="J4" s="10" t="s">
        <v>6</v>
      </c>
      <c r="K4" s="11"/>
      <c r="L4" s="12"/>
      <c r="M4" s="12"/>
      <c r="N4" s="13"/>
      <c r="O4" s="2"/>
      <c r="P4" s="2"/>
      <c r="Q4" s="2"/>
    </row>
    <row r="5" spans="1:17" ht="30" customHeight="1" x14ac:dyDescent="0.15">
      <c r="A5" s="74"/>
      <c r="B5" s="74"/>
      <c r="C5" s="75"/>
      <c r="D5" s="3"/>
      <c r="E5" s="75"/>
      <c r="F5" s="4"/>
      <c r="G5" s="5"/>
      <c r="H5" s="5"/>
      <c r="I5" s="75"/>
      <c r="J5" s="10" t="s">
        <v>7</v>
      </c>
      <c r="K5" s="11"/>
      <c r="L5" s="12"/>
      <c r="M5" s="12"/>
      <c r="N5" s="13"/>
      <c r="O5" s="2"/>
      <c r="P5" s="2"/>
      <c r="Q5" s="2"/>
    </row>
    <row r="6" spans="1:17" ht="30" customHeight="1" x14ac:dyDescent="0.15">
      <c r="A6" s="74"/>
      <c r="B6" s="74"/>
      <c r="C6" s="75"/>
      <c r="D6" s="3"/>
      <c r="E6" s="75"/>
      <c r="F6" s="4"/>
      <c r="G6" s="14"/>
      <c r="H6" s="14"/>
      <c r="I6" s="75"/>
      <c r="J6" s="10" t="s">
        <v>8</v>
      </c>
      <c r="K6" s="11"/>
      <c r="L6" s="12"/>
      <c r="M6" s="12"/>
      <c r="N6" s="13"/>
      <c r="O6" s="88" t="s">
        <v>9</v>
      </c>
      <c r="P6" s="89"/>
      <c r="Q6" s="77"/>
    </row>
    <row r="7" spans="1:17" ht="24" customHeight="1" thickBot="1" x14ac:dyDescent="0.3">
      <c r="A7" s="90" t="s">
        <v>193</v>
      </c>
      <c r="B7" s="91"/>
      <c r="C7" s="91"/>
      <c r="D7" s="91"/>
      <c r="E7" s="91"/>
      <c r="F7" s="76"/>
      <c r="G7" s="76"/>
      <c r="H7" s="76"/>
      <c r="I7" s="2"/>
      <c r="J7" s="2"/>
      <c r="K7" s="78"/>
      <c r="L7" s="15"/>
      <c r="M7" s="1"/>
      <c r="N7" s="1"/>
      <c r="O7" s="92" t="s">
        <v>86</v>
      </c>
      <c r="P7" s="93"/>
      <c r="Q7" s="79"/>
    </row>
    <row r="8" spans="1:17" ht="21.75" thickBot="1" x14ac:dyDescent="0.2">
      <c r="A8" s="58"/>
      <c r="B8" s="27" t="s">
        <v>11</v>
      </c>
      <c r="C8" s="27" t="s">
        <v>12</v>
      </c>
      <c r="D8" s="28" t="s">
        <v>13</v>
      </c>
      <c r="E8" s="27" t="s">
        <v>14</v>
      </c>
      <c r="F8" s="29" t="s">
        <v>15</v>
      </c>
      <c r="G8" s="29" t="s">
        <v>16</v>
      </c>
      <c r="H8" s="81" t="s">
        <v>17</v>
      </c>
      <c r="I8" s="95" t="s">
        <v>18</v>
      </c>
      <c r="J8" s="96"/>
      <c r="K8" s="97" t="s">
        <v>19</v>
      </c>
      <c r="L8" s="98"/>
      <c r="M8" s="30" t="s">
        <v>20</v>
      </c>
      <c r="N8" s="31" t="s">
        <v>21</v>
      </c>
      <c r="O8" s="32" t="s">
        <v>22</v>
      </c>
      <c r="P8" s="33" t="s">
        <v>23</v>
      </c>
      <c r="Q8" s="16"/>
    </row>
    <row r="9" spans="1:17" ht="18.75" customHeight="1" x14ac:dyDescent="0.15">
      <c r="A9" s="82" t="s">
        <v>59</v>
      </c>
      <c r="B9" s="34" t="s">
        <v>114</v>
      </c>
      <c r="C9" s="34" t="s">
        <v>115</v>
      </c>
      <c r="D9" s="73">
        <v>0.5</v>
      </c>
      <c r="E9" s="36" t="s">
        <v>65</v>
      </c>
      <c r="F9" s="36">
        <f>ROUNDUP(D9*0.75,2)</f>
        <v>0.38</v>
      </c>
      <c r="G9" s="37">
        <f>ROUNDUP((K4*D9)+(K5*D9*0.75)+(K6*(D9*2)),0)</f>
        <v>0</v>
      </c>
      <c r="H9" s="37">
        <f>G9</f>
        <v>0</v>
      </c>
      <c r="I9" s="99"/>
      <c r="J9" s="100"/>
      <c r="K9" s="38" t="s">
        <v>32</v>
      </c>
      <c r="L9" s="39">
        <f>ROUNDUP((K4*M9)+(K5*M9*0.75)+(K6*(M9*2)),2)</f>
        <v>0</v>
      </c>
      <c r="M9" s="35">
        <v>110</v>
      </c>
      <c r="N9" s="40">
        <f>ROUNDUP(M9*0.75,2)</f>
        <v>82.5</v>
      </c>
      <c r="O9" s="41" t="s">
        <v>100</v>
      </c>
      <c r="P9" s="67"/>
    </row>
    <row r="10" spans="1:17" ht="18.75" customHeight="1" x14ac:dyDescent="0.15">
      <c r="A10" s="83"/>
      <c r="B10" s="42"/>
      <c r="C10" s="42"/>
      <c r="D10" s="43"/>
      <c r="E10" s="44"/>
      <c r="F10" s="44"/>
      <c r="G10" s="45"/>
      <c r="H10" s="45"/>
      <c r="I10" s="101"/>
      <c r="J10" s="101"/>
      <c r="K10" s="46"/>
      <c r="L10" s="47"/>
      <c r="M10" s="43"/>
      <c r="N10" s="48"/>
      <c r="O10" s="49"/>
      <c r="P10" s="68"/>
    </row>
    <row r="11" spans="1:17" ht="18.75" customHeight="1" x14ac:dyDescent="0.15">
      <c r="A11" s="83"/>
      <c r="B11" s="50"/>
      <c r="C11" s="50"/>
      <c r="D11" s="51"/>
      <c r="E11" s="52"/>
      <c r="F11" s="52"/>
      <c r="G11" s="53"/>
      <c r="H11" s="53"/>
      <c r="I11" s="102"/>
      <c r="J11" s="102"/>
      <c r="K11" s="54"/>
      <c r="L11" s="55"/>
      <c r="M11" s="51"/>
      <c r="N11" s="56"/>
      <c r="O11" s="57"/>
      <c r="P11" s="69"/>
    </row>
    <row r="12" spans="1:17" ht="18.75" customHeight="1" x14ac:dyDescent="0.15">
      <c r="A12" s="83"/>
      <c r="B12" s="42" t="s">
        <v>116</v>
      </c>
      <c r="C12" s="42" t="s">
        <v>118</v>
      </c>
      <c r="D12" s="43">
        <v>1</v>
      </c>
      <c r="E12" s="44" t="s">
        <v>88</v>
      </c>
      <c r="F12" s="44">
        <f>ROUNDUP(D12*0.75,2)</f>
        <v>0.75</v>
      </c>
      <c r="G12" s="45">
        <f>ROUNDUP((K4*D12)+(K5*D12*0.75)+(K6*(D12*2)),0)</f>
        <v>0</v>
      </c>
      <c r="H12" s="45">
        <f>G12</f>
        <v>0</v>
      </c>
      <c r="I12" s="103" t="s">
        <v>117</v>
      </c>
      <c r="J12" s="104"/>
      <c r="K12" s="46" t="s">
        <v>77</v>
      </c>
      <c r="L12" s="47">
        <f>ROUNDUP((K4*M12)+(K5*M12*0.75)+(K6*(M12*2)),2)</f>
        <v>0</v>
      </c>
      <c r="M12" s="43">
        <v>0.5</v>
      </c>
      <c r="N12" s="48">
        <f t="shared" ref="N12:N18" si="0">ROUNDUP(M12*0.75,2)</f>
        <v>0.38</v>
      </c>
      <c r="O12" s="49"/>
      <c r="P12" s="68"/>
    </row>
    <row r="13" spans="1:17" ht="18.75" customHeight="1" x14ac:dyDescent="0.15">
      <c r="A13" s="83"/>
      <c r="B13" s="42"/>
      <c r="C13" s="42" t="s">
        <v>47</v>
      </c>
      <c r="D13" s="43">
        <v>10</v>
      </c>
      <c r="E13" s="44" t="s">
        <v>34</v>
      </c>
      <c r="F13" s="44">
        <f>ROUNDUP(D13*0.75,2)</f>
        <v>7.5</v>
      </c>
      <c r="G13" s="45">
        <f>ROUNDUP((K4*D13)+(K5*D13*0.75)+(K6*(D13*2)),0)</f>
        <v>0</v>
      </c>
      <c r="H13" s="45">
        <f>G13+(G13*3/100)</f>
        <v>0</v>
      </c>
      <c r="I13" s="101"/>
      <c r="J13" s="101"/>
      <c r="K13" s="46" t="s">
        <v>70</v>
      </c>
      <c r="L13" s="47">
        <f>ROUNDUP((K4*M13)+(K5*M13*0.75)+(K6*(M13*2)),2)</f>
        <v>0</v>
      </c>
      <c r="M13" s="43">
        <v>3</v>
      </c>
      <c r="N13" s="48">
        <f t="shared" si="0"/>
        <v>2.25</v>
      </c>
      <c r="O13" s="49"/>
      <c r="P13" s="68" t="s">
        <v>37</v>
      </c>
    </row>
    <row r="14" spans="1:17" ht="18.75" customHeight="1" x14ac:dyDescent="0.15">
      <c r="A14" s="83"/>
      <c r="B14" s="42"/>
      <c r="C14" s="42" t="s">
        <v>119</v>
      </c>
      <c r="D14" s="43">
        <v>20</v>
      </c>
      <c r="E14" s="44" t="s">
        <v>34</v>
      </c>
      <c r="F14" s="44">
        <f>ROUNDUP(D14*0.75,2)</f>
        <v>15</v>
      </c>
      <c r="G14" s="45">
        <f>ROUNDUP((K4*D14)+(K5*D14*0.75)+(K6*(D14*2)),0)</f>
        <v>0</v>
      </c>
      <c r="H14" s="45">
        <f>G14</f>
        <v>0</v>
      </c>
      <c r="I14" s="101"/>
      <c r="J14" s="101"/>
      <c r="K14" s="46" t="s">
        <v>30</v>
      </c>
      <c r="L14" s="47">
        <f>ROUNDUP((K4*M14)+(K5*M14*0.75)+(K6*(M14*2)),2)</f>
        <v>0</v>
      </c>
      <c r="M14" s="43">
        <v>3</v>
      </c>
      <c r="N14" s="48">
        <f t="shared" si="0"/>
        <v>2.25</v>
      </c>
      <c r="O14" s="49"/>
      <c r="P14" s="68"/>
    </row>
    <row r="15" spans="1:17" ht="18.75" customHeight="1" x14ac:dyDescent="0.15">
      <c r="A15" s="83"/>
      <c r="B15" s="42"/>
      <c r="C15" s="42"/>
      <c r="D15" s="43"/>
      <c r="E15" s="44"/>
      <c r="F15" s="44"/>
      <c r="G15" s="45"/>
      <c r="H15" s="45"/>
      <c r="I15" s="101"/>
      <c r="J15" s="101"/>
      <c r="K15" s="46" t="s">
        <v>84</v>
      </c>
      <c r="L15" s="47">
        <f>ROUNDUP((K4*M15)+(K5*M15*0.75)+(K6*(M15*2)),2)</f>
        <v>0</v>
      </c>
      <c r="M15" s="43">
        <v>20</v>
      </c>
      <c r="N15" s="48">
        <f t="shared" si="0"/>
        <v>15</v>
      </c>
      <c r="O15" s="49"/>
      <c r="P15" s="68"/>
    </row>
    <row r="16" spans="1:17" ht="18.75" customHeight="1" x14ac:dyDescent="0.15">
      <c r="A16" s="83"/>
      <c r="B16" s="42"/>
      <c r="C16" s="42"/>
      <c r="D16" s="43"/>
      <c r="E16" s="44"/>
      <c r="F16" s="44"/>
      <c r="G16" s="45"/>
      <c r="H16" s="45"/>
      <c r="I16" s="101"/>
      <c r="J16" s="101"/>
      <c r="K16" s="46" t="s">
        <v>58</v>
      </c>
      <c r="L16" s="47">
        <f>ROUNDUP((K4*M16)+(K5*M16*0.75)+(K6*(M16*2)),2)</f>
        <v>0</v>
      </c>
      <c r="M16" s="43">
        <v>1.5</v>
      </c>
      <c r="N16" s="48">
        <f t="shared" si="0"/>
        <v>1.1300000000000001</v>
      </c>
      <c r="O16" s="49"/>
      <c r="P16" s="68"/>
    </row>
    <row r="17" spans="1:16" ht="18.75" customHeight="1" x14ac:dyDescent="0.15">
      <c r="A17" s="83"/>
      <c r="B17" s="42"/>
      <c r="C17" s="42"/>
      <c r="D17" s="43"/>
      <c r="E17" s="44"/>
      <c r="F17" s="44"/>
      <c r="G17" s="45"/>
      <c r="H17" s="45"/>
      <c r="I17" s="101"/>
      <c r="J17" s="101"/>
      <c r="K17" s="46" t="s">
        <v>57</v>
      </c>
      <c r="L17" s="47">
        <f>ROUNDUP((K4*M17)+(K5*M17*0.75)+(K6*(M17*2)),2)</f>
        <v>0</v>
      </c>
      <c r="M17" s="43">
        <v>2</v>
      </c>
      <c r="N17" s="48">
        <f t="shared" si="0"/>
        <v>1.5</v>
      </c>
      <c r="O17" s="49"/>
      <c r="P17" s="68" t="s">
        <v>37</v>
      </c>
    </row>
    <row r="18" spans="1:16" ht="18.75" customHeight="1" x14ac:dyDescent="0.15">
      <c r="A18" s="83"/>
      <c r="B18" s="42"/>
      <c r="C18" s="42"/>
      <c r="D18" s="43"/>
      <c r="E18" s="44"/>
      <c r="F18" s="44"/>
      <c r="G18" s="45"/>
      <c r="H18" s="45"/>
      <c r="I18" s="101"/>
      <c r="J18" s="101"/>
      <c r="K18" s="46" t="s">
        <v>90</v>
      </c>
      <c r="L18" s="47">
        <f>ROUNDUP((K4*M18)+(K5*M18*0.75)+(K6*(M18*2)),2)</f>
        <v>0</v>
      </c>
      <c r="M18" s="43">
        <v>1</v>
      </c>
      <c r="N18" s="48">
        <f t="shared" si="0"/>
        <v>0.75</v>
      </c>
      <c r="O18" s="49"/>
      <c r="P18" s="68"/>
    </row>
    <row r="19" spans="1:16" ht="18.75" customHeight="1" x14ac:dyDescent="0.15">
      <c r="A19" s="83"/>
      <c r="B19" s="42"/>
      <c r="C19" s="42"/>
      <c r="D19" s="43"/>
      <c r="E19" s="44"/>
      <c r="F19" s="44"/>
      <c r="G19" s="45"/>
      <c r="H19" s="45"/>
      <c r="I19" s="101"/>
      <c r="J19" s="101"/>
      <c r="K19" s="46"/>
      <c r="L19" s="47"/>
      <c r="M19" s="43"/>
      <c r="N19" s="48"/>
      <c r="O19" s="49"/>
      <c r="P19" s="68"/>
    </row>
    <row r="20" spans="1:16" ht="18.75" customHeight="1" x14ac:dyDescent="0.15">
      <c r="A20" s="83"/>
      <c r="B20" s="50"/>
      <c r="C20" s="50"/>
      <c r="D20" s="51"/>
      <c r="E20" s="52"/>
      <c r="F20" s="52"/>
      <c r="G20" s="53"/>
      <c r="H20" s="53"/>
      <c r="I20" s="102"/>
      <c r="J20" s="102"/>
      <c r="K20" s="54"/>
      <c r="L20" s="55"/>
      <c r="M20" s="51"/>
      <c r="N20" s="56"/>
      <c r="O20" s="57"/>
      <c r="P20" s="69"/>
    </row>
    <row r="21" spans="1:16" ht="18.75" customHeight="1" x14ac:dyDescent="0.15">
      <c r="A21" s="83"/>
      <c r="B21" s="42" t="s">
        <v>120</v>
      </c>
      <c r="C21" s="42" t="s">
        <v>98</v>
      </c>
      <c r="D21" s="43">
        <v>20</v>
      </c>
      <c r="E21" s="44" t="s">
        <v>34</v>
      </c>
      <c r="F21" s="44">
        <f>ROUNDUP(D21*0.75,2)</f>
        <v>15</v>
      </c>
      <c r="G21" s="45">
        <f>ROUNDUP((K4*D21)+(K5*D21*0.75)+(K6*(D21*2)),0)</f>
        <v>0</v>
      </c>
      <c r="H21" s="45">
        <f>G21</f>
        <v>0</v>
      </c>
      <c r="I21" s="103" t="s">
        <v>121</v>
      </c>
      <c r="J21" s="104"/>
      <c r="K21" s="46" t="s">
        <v>70</v>
      </c>
      <c r="L21" s="47">
        <f>ROUNDUP((K4*M21)+(K5*M21*0.75)+(K6*(M21*2)),2)</f>
        <v>0</v>
      </c>
      <c r="M21" s="43">
        <v>2</v>
      </c>
      <c r="N21" s="48">
        <f>ROUNDUP(M21*0.75,2)</f>
        <v>1.5</v>
      </c>
      <c r="O21" s="49"/>
      <c r="P21" s="68" t="s">
        <v>37</v>
      </c>
    </row>
    <row r="22" spans="1:16" ht="18.75" customHeight="1" x14ac:dyDescent="0.15">
      <c r="A22" s="83"/>
      <c r="B22" s="42"/>
      <c r="C22" s="42" t="s">
        <v>102</v>
      </c>
      <c r="D22" s="43">
        <v>20</v>
      </c>
      <c r="E22" s="44" t="s">
        <v>34</v>
      </c>
      <c r="F22" s="44">
        <f>ROUNDUP(D22*0.75,2)</f>
        <v>15</v>
      </c>
      <c r="G22" s="45">
        <f>ROUNDUP((K4*D22)+(K5*D22*0.75)+(K6*(D22*2)),0)</f>
        <v>0</v>
      </c>
      <c r="H22" s="45">
        <f>G22+(G22*10/100)</f>
        <v>0</v>
      </c>
      <c r="I22" s="101"/>
      <c r="J22" s="101"/>
      <c r="K22" s="46" t="s">
        <v>28</v>
      </c>
      <c r="L22" s="47">
        <f>ROUNDUP((K4*M22)+(K5*M22*0.75)+(K6*(M22*2)),2)</f>
        <v>0</v>
      </c>
      <c r="M22" s="43">
        <v>2</v>
      </c>
      <c r="N22" s="48">
        <f>ROUNDUP(M22*0.75,2)</f>
        <v>1.5</v>
      </c>
      <c r="O22" s="49"/>
      <c r="P22" s="68" t="s">
        <v>33</v>
      </c>
    </row>
    <row r="23" spans="1:16" ht="18.75" customHeight="1" x14ac:dyDescent="0.15">
      <c r="A23" s="83"/>
      <c r="B23" s="42"/>
      <c r="C23" s="42" t="s">
        <v>122</v>
      </c>
      <c r="D23" s="43">
        <v>5</v>
      </c>
      <c r="E23" s="44" t="s">
        <v>34</v>
      </c>
      <c r="F23" s="44">
        <f>ROUNDUP(D23*0.75,2)</f>
        <v>3.75</v>
      </c>
      <c r="G23" s="45">
        <f>ROUNDUP((K4*D23)+(K5*D23*0.75)+(K6*(D23*2)),0)</f>
        <v>0</v>
      </c>
      <c r="H23" s="45">
        <f>G23</f>
        <v>0</v>
      </c>
      <c r="I23" s="101"/>
      <c r="J23" s="101"/>
      <c r="K23" s="46" t="s">
        <v>35</v>
      </c>
      <c r="L23" s="47">
        <f>ROUNDUP((K4*M23)+(K5*M23*0.75)+(K6*(M23*2)),2)</f>
        <v>0</v>
      </c>
      <c r="M23" s="43">
        <v>0.1</v>
      </c>
      <c r="N23" s="48">
        <f>ROUNDUP(M23*0.75,2)</f>
        <v>0.08</v>
      </c>
      <c r="O23" s="49"/>
      <c r="P23" s="68"/>
    </row>
    <row r="24" spans="1:16" ht="18.75" customHeight="1" x14ac:dyDescent="0.15">
      <c r="A24" s="83"/>
      <c r="B24" s="42"/>
      <c r="C24" s="42"/>
      <c r="D24" s="43"/>
      <c r="E24" s="44"/>
      <c r="F24" s="44"/>
      <c r="G24" s="45"/>
      <c r="H24" s="45"/>
      <c r="I24" s="101"/>
      <c r="J24" s="101"/>
      <c r="K24" s="46" t="s">
        <v>73</v>
      </c>
      <c r="L24" s="47">
        <f>ROUNDUP((K4*M24)+(K5*M24*0.75)+(K6*(M24*2)),2)</f>
        <v>0</v>
      </c>
      <c r="M24" s="43">
        <v>0.01</v>
      </c>
      <c r="N24" s="48">
        <f>ROUNDUP(M24*0.75,2)</f>
        <v>0.01</v>
      </c>
      <c r="O24" s="49"/>
      <c r="P24" s="68"/>
    </row>
    <row r="25" spans="1:16" ht="18.75" customHeight="1" x14ac:dyDescent="0.15">
      <c r="A25" s="83"/>
      <c r="B25" s="42"/>
      <c r="C25" s="42"/>
      <c r="D25" s="43"/>
      <c r="E25" s="44"/>
      <c r="F25" s="44"/>
      <c r="G25" s="45"/>
      <c r="H25" s="45"/>
      <c r="I25" s="101"/>
      <c r="J25" s="101"/>
      <c r="K25" s="46"/>
      <c r="L25" s="47"/>
      <c r="M25" s="43"/>
      <c r="N25" s="48"/>
      <c r="O25" s="49"/>
      <c r="P25" s="68"/>
    </row>
    <row r="26" spans="1:16" ht="18.75" customHeight="1" x14ac:dyDescent="0.15">
      <c r="A26" s="83"/>
      <c r="B26" s="42"/>
      <c r="C26" s="42"/>
      <c r="D26" s="43"/>
      <c r="E26" s="44"/>
      <c r="F26" s="44"/>
      <c r="G26" s="45"/>
      <c r="H26" s="45"/>
      <c r="I26" s="101"/>
      <c r="J26" s="101"/>
      <c r="K26" s="46"/>
      <c r="L26" s="47"/>
      <c r="M26" s="43"/>
      <c r="N26" s="48"/>
      <c r="O26" s="49"/>
      <c r="P26" s="68"/>
    </row>
    <row r="27" spans="1:16" ht="18.75" customHeight="1" x14ac:dyDescent="0.15">
      <c r="A27" s="83"/>
      <c r="B27" s="42"/>
      <c r="C27" s="42"/>
      <c r="D27" s="43"/>
      <c r="E27" s="44"/>
      <c r="F27" s="44"/>
      <c r="G27" s="45"/>
      <c r="H27" s="45"/>
      <c r="I27" s="101"/>
      <c r="J27" s="101"/>
      <c r="K27" s="46"/>
      <c r="L27" s="47"/>
      <c r="M27" s="43"/>
      <c r="N27" s="48"/>
      <c r="O27" s="49"/>
      <c r="P27" s="68"/>
    </row>
    <row r="28" spans="1:16" ht="18.75" customHeight="1" x14ac:dyDescent="0.15">
      <c r="A28" s="83"/>
      <c r="B28" s="50"/>
      <c r="C28" s="50"/>
      <c r="D28" s="51"/>
      <c r="E28" s="52"/>
      <c r="F28" s="52"/>
      <c r="G28" s="53"/>
      <c r="H28" s="53"/>
      <c r="I28" s="102"/>
      <c r="J28" s="102"/>
      <c r="K28" s="54"/>
      <c r="L28" s="55"/>
      <c r="M28" s="51"/>
      <c r="N28" s="56"/>
      <c r="O28" s="57"/>
      <c r="P28" s="69"/>
    </row>
    <row r="29" spans="1:16" ht="18.75" customHeight="1" x14ac:dyDescent="0.15">
      <c r="A29" s="83"/>
      <c r="B29" s="42" t="s">
        <v>79</v>
      </c>
      <c r="C29" s="42" t="s">
        <v>29</v>
      </c>
      <c r="D29" s="43">
        <v>20</v>
      </c>
      <c r="E29" s="44" t="s">
        <v>34</v>
      </c>
      <c r="F29" s="44">
        <f>ROUNDUP(D29*0.75,2)</f>
        <v>15</v>
      </c>
      <c r="G29" s="45">
        <f>ROUNDUP((K4*D29)+(K5*D29*0.75)+(K6*(D29*2)),0)</f>
        <v>0</v>
      </c>
      <c r="H29" s="45">
        <f>G29+(G29*6/100)</f>
        <v>0</v>
      </c>
      <c r="I29" s="103" t="s">
        <v>80</v>
      </c>
      <c r="J29" s="104"/>
      <c r="K29" s="46" t="s">
        <v>84</v>
      </c>
      <c r="L29" s="47">
        <f>ROUNDUP((K4*M29)+(K5*M29*0.75)+(K6*(M29*2)),2)</f>
        <v>0</v>
      </c>
      <c r="M29" s="43">
        <v>100</v>
      </c>
      <c r="N29" s="48">
        <f>ROUNDUP(M29*0.75,2)</f>
        <v>75</v>
      </c>
      <c r="O29" s="49"/>
      <c r="P29" s="68"/>
    </row>
    <row r="30" spans="1:16" ht="18.75" customHeight="1" x14ac:dyDescent="0.15">
      <c r="A30" s="83"/>
      <c r="B30" s="42"/>
      <c r="C30" s="42" t="s">
        <v>103</v>
      </c>
      <c r="D30" s="71">
        <v>0.1</v>
      </c>
      <c r="E30" s="44" t="s">
        <v>104</v>
      </c>
      <c r="F30" s="44">
        <f>ROUNDUP(D30*0.75,2)</f>
        <v>0.08</v>
      </c>
      <c r="G30" s="45">
        <f>ROUNDUP((K4*D30)+(K5*D30*0.75)+(K6*(D30*2)),0)</f>
        <v>0</v>
      </c>
      <c r="H30" s="45">
        <f>G30</f>
        <v>0</v>
      </c>
      <c r="I30" s="101"/>
      <c r="J30" s="101"/>
      <c r="K30" s="46" t="s">
        <v>83</v>
      </c>
      <c r="L30" s="47">
        <f>ROUNDUP((K4*M30)+(K5*M30*0.75)+(K6*(M30*2)),2)</f>
        <v>0</v>
      </c>
      <c r="M30" s="43">
        <v>3</v>
      </c>
      <c r="N30" s="48">
        <f>ROUNDUP(M30*0.75,2)</f>
        <v>2.25</v>
      </c>
      <c r="O30" s="49"/>
      <c r="P30" s="68"/>
    </row>
    <row r="31" spans="1:16" ht="18.75" customHeight="1" x14ac:dyDescent="0.15">
      <c r="A31" s="83"/>
      <c r="B31" s="42"/>
      <c r="C31" s="42"/>
      <c r="D31" s="43"/>
      <c r="E31" s="44"/>
      <c r="F31" s="44"/>
      <c r="G31" s="45"/>
      <c r="H31" s="45"/>
      <c r="I31" s="101"/>
      <c r="J31" s="101"/>
      <c r="K31" s="46"/>
      <c r="L31" s="47"/>
      <c r="M31" s="43"/>
      <c r="N31" s="48"/>
      <c r="O31" s="49"/>
      <c r="P31" s="68"/>
    </row>
    <row r="32" spans="1:16" ht="18.75" customHeight="1" x14ac:dyDescent="0.15">
      <c r="A32" s="83"/>
      <c r="B32" s="50"/>
      <c r="C32" s="50"/>
      <c r="D32" s="51"/>
      <c r="E32" s="52"/>
      <c r="F32" s="52"/>
      <c r="G32" s="53"/>
      <c r="H32" s="53"/>
      <c r="I32" s="102"/>
      <c r="J32" s="102"/>
      <c r="K32" s="54"/>
      <c r="L32" s="55"/>
      <c r="M32" s="51"/>
      <c r="N32" s="56"/>
      <c r="O32" s="57"/>
      <c r="P32" s="69"/>
    </row>
    <row r="33" spans="1:16" ht="18.75" customHeight="1" x14ac:dyDescent="0.15">
      <c r="A33" s="83"/>
      <c r="B33" s="42" t="s">
        <v>123</v>
      </c>
      <c r="C33" s="42" t="s">
        <v>124</v>
      </c>
      <c r="D33" s="72">
        <v>0.16666666666666666</v>
      </c>
      <c r="E33" s="44" t="s">
        <v>64</v>
      </c>
      <c r="F33" s="44">
        <f>ROUNDUP(D33*0.75,2)</f>
        <v>0.13</v>
      </c>
      <c r="G33" s="45">
        <f>ROUNDUP((K4*D33)+(K5*D33*0.75)+(K6*(D33*2)),0)</f>
        <v>0</v>
      </c>
      <c r="H33" s="45">
        <f>G33</f>
        <v>0</v>
      </c>
      <c r="I33" s="103" t="s">
        <v>96</v>
      </c>
      <c r="J33" s="104"/>
      <c r="K33" s="46"/>
      <c r="L33" s="47"/>
      <c r="M33" s="43"/>
      <c r="N33" s="48"/>
      <c r="O33" s="49"/>
      <c r="P33" s="68"/>
    </row>
    <row r="34" spans="1:16" ht="18.75" customHeight="1" x14ac:dyDescent="0.15">
      <c r="A34" s="83"/>
      <c r="B34" s="42"/>
      <c r="C34" s="42"/>
      <c r="D34" s="43"/>
      <c r="E34" s="44"/>
      <c r="F34" s="44"/>
      <c r="G34" s="45"/>
      <c r="H34" s="45"/>
      <c r="I34" s="101"/>
      <c r="J34" s="101"/>
      <c r="K34" s="46"/>
      <c r="L34" s="47"/>
      <c r="M34" s="43"/>
      <c r="N34" s="48"/>
      <c r="O34" s="49"/>
      <c r="P34" s="68"/>
    </row>
    <row r="35" spans="1:16" ht="18.75" customHeight="1" thickBot="1" x14ac:dyDescent="0.2">
      <c r="A35" s="84"/>
      <c r="B35" s="59"/>
      <c r="C35" s="59"/>
      <c r="D35" s="60"/>
      <c r="E35" s="61"/>
      <c r="F35" s="61"/>
      <c r="G35" s="62"/>
      <c r="H35" s="62"/>
      <c r="I35" s="105"/>
      <c r="J35" s="105"/>
      <c r="K35" s="63"/>
      <c r="L35" s="64"/>
      <c r="M35" s="60"/>
      <c r="N35" s="65"/>
      <c r="O35" s="66"/>
      <c r="P35" s="70"/>
    </row>
  </sheetData>
  <mergeCells count="14">
    <mergeCell ref="I33:J35"/>
    <mergeCell ref="A9:A35"/>
    <mergeCell ref="I29:J32"/>
    <mergeCell ref="I8:J8"/>
    <mergeCell ref="K8:L8"/>
    <mergeCell ref="I9:J11"/>
    <mergeCell ref="I12:J20"/>
    <mergeCell ref="I21:J28"/>
    <mergeCell ref="A1:B1"/>
    <mergeCell ref="C1:K1"/>
    <mergeCell ref="K2:M2"/>
    <mergeCell ref="O6:P6"/>
    <mergeCell ref="A7:E7"/>
    <mergeCell ref="O7:P7"/>
  </mergeCells>
  <phoneticPr fontId="3"/>
  <printOptions horizontalCentered="1" verticalCentered="1"/>
  <pageMargins left="0.39370078740157483" right="0.39370078740157483" top="0.39370078740157483" bottom="0.39370078740157483" header="0.19685039370078741" footer="0.31496062992125984"/>
  <pageSetup paperSize="12" scale="47"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Q33"/>
  <sheetViews>
    <sheetView showZeros="0" zoomScale="60" zoomScaleNormal="60" workbookViewId="0">
      <selection sqref="A1:B1"/>
    </sheetView>
  </sheetViews>
  <sheetFormatPr defaultRowHeight="18.75" customHeight="1" x14ac:dyDescent="0.15"/>
  <cols>
    <col min="1" max="1" width="4.125" style="17" customWidth="1"/>
    <col min="2" max="2" width="19.25" style="18" customWidth="1"/>
    <col min="3" max="3" width="21.375" style="18" customWidth="1"/>
    <col min="4" max="4" width="6.25" style="19" customWidth="1"/>
    <col min="5" max="5" width="4.125" style="20" customWidth="1"/>
    <col min="6" max="6" width="6.25" style="20" customWidth="1"/>
    <col min="7" max="7" width="7.125" style="21" customWidth="1"/>
    <col min="8" max="8" width="7.625" style="21" hidden="1" customWidth="1"/>
    <col min="9" max="9" width="43.375" style="22" customWidth="1"/>
    <col min="10" max="10" width="3.375" style="22" customWidth="1"/>
    <col min="11" max="11" width="8.75" style="23" customWidth="1"/>
    <col min="12" max="12" width="8.75" style="24" customWidth="1"/>
    <col min="13" max="13" width="8.75" style="19" customWidth="1"/>
    <col min="14" max="14" width="8.75" style="25" customWidth="1"/>
    <col min="15" max="15" width="13.625" style="26" customWidth="1"/>
    <col min="16" max="16" width="10.875" style="26" customWidth="1"/>
    <col min="17" max="17" width="5.125" style="26" customWidth="1"/>
    <col min="18" max="249" width="9" style="2"/>
    <col min="250" max="250" width="4.125" style="2" customWidth="1"/>
    <col min="251" max="251" width="19.25" style="2" customWidth="1"/>
    <col min="252" max="252" width="21.375" style="2" customWidth="1"/>
    <col min="253" max="253" width="6.25" style="2" customWidth="1"/>
    <col min="254" max="254" width="4.125" style="2" customWidth="1"/>
    <col min="255" max="255" width="6.25" style="2" customWidth="1"/>
    <col min="256" max="256" width="7.125" style="2" customWidth="1"/>
    <col min="257" max="257" width="0" style="2" hidden="1" customWidth="1"/>
    <col min="258" max="258" width="43.375" style="2" customWidth="1"/>
    <col min="259" max="259" width="3.375" style="2" customWidth="1"/>
    <col min="260" max="263" width="8.75" style="2" customWidth="1"/>
    <col min="264" max="264" width="13.625" style="2" customWidth="1"/>
    <col min="265" max="265" width="10.875" style="2" customWidth="1"/>
    <col min="266" max="266" width="5.125" style="2" customWidth="1"/>
    <col min="267" max="267" width="4.5" style="2" customWidth="1"/>
    <col min="268" max="268" width="24.375" style="2" customWidth="1"/>
    <col min="269" max="269" width="21.25" style="2" customWidth="1"/>
    <col min="270" max="270" width="10" style="2" customWidth="1"/>
    <col min="271" max="273" width="18" style="2" customWidth="1"/>
    <col min="274" max="505" width="9" style="2"/>
    <col min="506" max="506" width="4.125" style="2" customWidth="1"/>
    <col min="507" max="507" width="19.25" style="2" customWidth="1"/>
    <col min="508" max="508" width="21.375" style="2" customWidth="1"/>
    <col min="509" max="509" width="6.25" style="2" customWidth="1"/>
    <col min="510" max="510" width="4.125" style="2" customWidth="1"/>
    <col min="511" max="511" width="6.25" style="2" customWidth="1"/>
    <col min="512" max="512" width="7.125" style="2" customWidth="1"/>
    <col min="513" max="513" width="0" style="2" hidden="1" customWidth="1"/>
    <col min="514" max="514" width="43.375" style="2" customWidth="1"/>
    <col min="515" max="515" width="3.375" style="2" customWidth="1"/>
    <col min="516" max="519" width="8.75" style="2" customWidth="1"/>
    <col min="520" max="520" width="13.625" style="2" customWidth="1"/>
    <col min="521" max="521" width="10.875" style="2" customWidth="1"/>
    <col min="522" max="522" width="5.125" style="2" customWidth="1"/>
    <col min="523" max="523" width="4.5" style="2" customWidth="1"/>
    <col min="524" max="524" width="24.375" style="2" customWidth="1"/>
    <col min="525" max="525" width="21.25" style="2" customWidth="1"/>
    <col min="526" max="526" width="10" style="2" customWidth="1"/>
    <col min="527" max="529" width="18" style="2" customWidth="1"/>
    <col min="530" max="761" width="9" style="2"/>
    <col min="762" max="762" width="4.125" style="2" customWidth="1"/>
    <col min="763" max="763" width="19.25" style="2" customWidth="1"/>
    <col min="764" max="764" width="21.375" style="2" customWidth="1"/>
    <col min="765" max="765" width="6.25" style="2" customWidth="1"/>
    <col min="766" max="766" width="4.125" style="2" customWidth="1"/>
    <col min="767" max="767" width="6.25" style="2" customWidth="1"/>
    <col min="768" max="768" width="7.125" style="2" customWidth="1"/>
    <col min="769" max="769" width="0" style="2" hidden="1" customWidth="1"/>
    <col min="770" max="770" width="43.375" style="2" customWidth="1"/>
    <col min="771" max="771" width="3.375" style="2" customWidth="1"/>
    <col min="772" max="775" width="8.75" style="2" customWidth="1"/>
    <col min="776" max="776" width="13.625" style="2" customWidth="1"/>
    <col min="777" max="777" width="10.875" style="2" customWidth="1"/>
    <col min="778" max="778" width="5.125" style="2" customWidth="1"/>
    <col min="779" max="779" width="4.5" style="2" customWidth="1"/>
    <col min="780" max="780" width="24.375" style="2" customWidth="1"/>
    <col min="781" max="781" width="21.25" style="2" customWidth="1"/>
    <col min="782" max="782" width="10" style="2" customWidth="1"/>
    <col min="783" max="785" width="18" style="2" customWidth="1"/>
    <col min="786" max="1017" width="9" style="2"/>
    <col min="1018" max="1018" width="4.125" style="2" customWidth="1"/>
    <col min="1019" max="1019" width="19.25" style="2" customWidth="1"/>
    <col min="1020" max="1020" width="21.375" style="2" customWidth="1"/>
    <col min="1021" max="1021" width="6.25" style="2" customWidth="1"/>
    <col min="1022" max="1022" width="4.125" style="2" customWidth="1"/>
    <col min="1023" max="1023" width="6.25" style="2" customWidth="1"/>
    <col min="1024" max="1024" width="7.125" style="2" customWidth="1"/>
    <col min="1025" max="1025" width="0" style="2" hidden="1" customWidth="1"/>
    <col min="1026" max="1026" width="43.375" style="2" customWidth="1"/>
    <col min="1027" max="1027" width="3.375" style="2" customWidth="1"/>
    <col min="1028" max="1031" width="8.75" style="2" customWidth="1"/>
    <col min="1032" max="1032" width="13.625" style="2" customWidth="1"/>
    <col min="1033" max="1033" width="10.875" style="2" customWidth="1"/>
    <col min="1034" max="1034" width="5.125" style="2" customWidth="1"/>
    <col min="1035" max="1035" width="4.5" style="2" customWidth="1"/>
    <col min="1036" max="1036" width="24.375" style="2" customWidth="1"/>
    <col min="1037" max="1037" width="21.25" style="2" customWidth="1"/>
    <col min="1038" max="1038" width="10" style="2" customWidth="1"/>
    <col min="1039" max="1041" width="18" style="2" customWidth="1"/>
    <col min="1042" max="1273" width="9" style="2"/>
    <col min="1274" max="1274" width="4.125" style="2" customWidth="1"/>
    <col min="1275" max="1275" width="19.25" style="2" customWidth="1"/>
    <col min="1276" max="1276" width="21.375" style="2" customWidth="1"/>
    <col min="1277" max="1277" width="6.25" style="2" customWidth="1"/>
    <col min="1278" max="1278" width="4.125" style="2" customWidth="1"/>
    <col min="1279" max="1279" width="6.25" style="2" customWidth="1"/>
    <col min="1280" max="1280" width="7.125" style="2" customWidth="1"/>
    <col min="1281" max="1281" width="0" style="2" hidden="1" customWidth="1"/>
    <col min="1282" max="1282" width="43.375" style="2" customWidth="1"/>
    <col min="1283" max="1283" width="3.375" style="2" customWidth="1"/>
    <col min="1284" max="1287" width="8.75" style="2" customWidth="1"/>
    <col min="1288" max="1288" width="13.625" style="2" customWidth="1"/>
    <col min="1289" max="1289" width="10.875" style="2" customWidth="1"/>
    <col min="1290" max="1290" width="5.125" style="2" customWidth="1"/>
    <col min="1291" max="1291" width="4.5" style="2" customWidth="1"/>
    <col min="1292" max="1292" width="24.375" style="2" customWidth="1"/>
    <col min="1293" max="1293" width="21.25" style="2" customWidth="1"/>
    <col min="1294" max="1294" width="10" style="2" customWidth="1"/>
    <col min="1295" max="1297" width="18" style="2" customWidth="1"/>
    <col min="1298" max="1529" width="9" style="2"/>
    <col min="1530" max="1530" width="4.125" style="2" customWidth="1"/>
    <col min="1531" max="1531" width="19.25" style="2" customWidth="1"/>
    <col min="1532" max="1532" width="21.375" style="2" customWidth="1"/>
    <col min="1533" max="1533" width="6.25" style="2" customWidth="1"/>
    <col min="1534" max="1534" width="4.125" style="2" customWidth="1"/>
    <col min="1535" max="1535" width="6.25" style="2" customWidth="1"/>
    <col min="1536" max="1536" width="7.125" style="2" customWidth="1"/>
    <col min="1537" max="1537" width="0" style="2" hidden="1" customWidth="1"/>
    <col min="1538" max="1538" width="43.375" style="2" customWidth="1"/>
    <col min="1539" max="1539" width="3.375" style="2" customWidth="1"/>
    <col min="1540" max="1543" width="8.75" style="2" customWidth="1"/>
    <col min="1544" max="1544" width="13.625" style="2" customWidth="1"/>
    <col min="1545" max="1545" width="10.875" style="2" customWidth="1"/>
    <col min="1546" max="1546" width="5.125" style="2" customWidth="1"/>
    <col min="1547" max="1547" width="4.5" style="2" customWidth="1"/>
    <col min="1548" max="1548" width="24.375" style="2" customWidth="1"/>
    <col min="1549" max="1549" width="21.25" style="2" customWidth="1"/>
    <col min="1550" max="1550" width="10" style="2" customWidth="1"/>
    <col min="1551" max="1553" width="18" style="2" customWidth="1"/>
    <col min="1554" max="1785" width="9" style="2"/>
    <col min="1786" max="1786" width="4.125" style="2" customWidth="1"/>
    <col min="1787" max="1787" width="19.25" style="2" customWidth="1"/>
    <col min="1788" max="1788" width="21.375" style="2" customWidth="1"/>
    <col min="1789" max="1789" width="6.25" style="2" customWidth="1"/>
    <col min="1790" max="1790" width="4.125" style="2" customWidth="1"/>
    <col min="1791" max="1791" width="6.25" style="2" customWidth="1"/>
    <col min="1792" max="1792" width="7.125" style="2" customWidth="1"/>
    <col min="1793" max="1793" width="0" style="2" hidden="1" customWidth="1"/>
    <col min="1794" max="1794" width="43.375" style="2" customWidth="1"/>
    <col min="1795" max="1795" width="3.375" style="2" customWidth="1"/>
    <col min="1796" max="1799" width="8.75" style="2" customWidth="1"/>
    <col min="1800" max="1800" width="13.625" style="2" customWidth="1"/>
    <col min="1801" max="1801" width="10.875" style="2" customWidth="1"/>
    <col min="1802" max="1802" width="5.125" style="2" customWidth="1"/>
    <col min="1803" max="1803" width="4.5" style="2" customWidth="1"/>
    <col min="1804" max="1804" width="24.375" style="2" customWidth="1"/>
    <col min="1805" max="1805" width="21.25" style="2" customWidth="1"/>
    <col min="1806" max="1806" width="10" style="2" customWidth="1"/>
    <col min="1807" max="1809" width="18" style="2" customWidth="1"/>
    <col min="1810" max="2041" width="9" style="2"/>
    <col min="2042" max="2042" width="4.125" style="2" customWidth="1"/>
    <col min="2043" max="2043" width="19.25" style="2" customWidth="1"/>
    <col min="2044" max="2044" width="21.375" style="2" customWidth="1"/>
    <col min="2045" max="2045" width="6.25" style="2" customWidth="1"/>
    <col min="2046" max="2046" width="4.125" style="2" customWidth="1"/>
    <col min="2047" max="2047" width="6.25" style="2" customWidth="1"/>
    <col min="2048" max="2048" width="7.125" style="2" customWidth="1"/>
    <col min="2049" max="2049" width="0" style="2" hidden="1" customWidth="1"/>
    <col min="2050" max="2050" width="43.375" style="2" customWidth="1"/>
    <col min="2051" max="2051" width="3.375" style="2" customWidth="1"/>
    <col min="2052" max="2055" width="8.75" style="2" customWidth="1"/>
    <col min="2056" max="2056" width="13.625" style="2" customWidth="1"/>
    <col min="2057" max="2057" width="10.875" style="2" customWidth="1"/>
    <col min="2058" max="2058" width="5.125" style="2" customWidth="1"/>
    <col min="2059" max="2059" width="4.5" style="2" customWidth="1"/>
    <col min="2060" max="2060" width="24.375" style="2" customWidth="1"/>
    <col min="2061" max="2061" width="21.25" style="2" customWidth="1"/>
    <col min="2062" max="2062" width="10" style="2" customWidth="1"/>
    <col min="2063" max="2065" width="18" style="2" customWidth="1"/>
    <col min="2066" max="2297" width="9" style="2"/>
    <col min="2298" max="2298" width="4.125" style="2" customWidth="1"/>
    <col min="2299" max="2299" width="19.25" style="2" customWidth="1"/>
    <col min="2300" max="2300" width="21.375" style="2" customWidth="1"/>
    <col min="2301" max="2301" width="6.25" style="2" customWidth="1"/>
    <col min="2302" max="2302" width="4.125" style="2" customWidth="1"/>
    <col min="2303" max="2303" width="6.25" style="2" customWidth="1"/>
    <col min="2304" max="2304" width="7.125" style="2" customWidth="1"/>
    <col min="2305" max="2305" width="0" style="2" hidden="1" customWidth="1"/>
    <col min="2306" max="2306" width="43.375" style="2" customWidth="1"/>
    <col min="2307" max="2307" width="3.375" style="2" customWidth="1"/>
    <col min="2308" max="2311" width="8.75" style="2" customWidth="1"/>
    <col min="2312" max="2312" width="13.625" style="2" customWidth="1"/>
    <col min="2313" max="2313" width="10.875" style="2" customWidth="1"/>
    <col min="2314" max="2314" width="5.125" style="2" customWidth="1"/>
    <col min="2315" max="2315" width="4.5" style="2" customWidth="1"/>
    <col min="2316" max="2316" width="24.375" style="2" customWidth="1"/>
    <col min="2317" max="2317" width="21.25" style="2" customWidth="1"/>
    <col min="2318" max="2318" width="10" style="2" customWidth="1"/>
    <col min="2319" max="2321" width="18" style="2" customWidth="1"/>
    <col min="2322" max="2553" width="9" style="2"/>
    <col min="2554" max="2554" width="4.125" style="2" customWidth="1"/>
    <col min="2555" max="2555" width="19.25" style="2" customWidth="1"/>
    <col min="2556" max="2556" width="21.375" style="2" customWidth="1"/>
    <col min="2557" max="2557" width="6.25" style="2" customWidth="1"/>
    <col min="2558" max="2558" width="4.125" style="2" customWidth="1"/>
    <col min="2559" max="2559" width="6.25" style="2" customWidth="1"/>
    <col min="2560" max="2560" width="7.125" style="2" customWidth="1"/>
    <col min="2561" max="2561" width="0" style="2" hidden="1" customWidth="1"/>
    <col min="2562" max="2562" width="43.375" style="2" customWidth="1"/>
    <col min="2563" max="2563" width="3.375" style="2" customWidth="1"/>
    <col min="2564" max="2567" width="8.75" style="2" customWidth="1"/>
    <col min="2568" max="2568" width="13.625" style="2" customWidth="1"/>
    <col min="2569" max="2569" width="10.875" style="2" customWidth="1"/>
    <col min="2570" max="2570" width="5.125" style="2" customWidth="1"/>
    <col min="2571" max="2571" width="4.5" style="2" customWidth="1"/>
    <col min="2572" max="2572" width="24.375" style="2" customWidth="1"/>
    <col min="2573" max="2573" width="21.25" style="2" customWidth="1"/>
    <col min="2574" max="2574" width="10" style="2" customWidth="1"/>
    <col min="2575" max="2577" width="18" style="2" customWidth="1"/>
    <col min="2578" max="2809" width="9" style="2"/>
    <col min="2810" max="2810" width="4.125" style="2" customWidth="1"/>
    <col min="2811" max="2811" width="19.25" style="2" customWidth="1"/>
    <col min="2812" max="2812" width="21.375" style="2" customWidth="1"/>
    <col min="2813" max="2813" width="6.25" style="2" customWidth="1"/>
    <col min="2814" max="2814" width="4.125" style="2" customWidth="1"/>
    <col min="2815" max="2815" width="6.25" style="2" customWidth="1"/>
    <col min="2816" max="2816" width="7.125" style="2" customWidth="1"/>
    <col min="2817" max="2817" width="0" style="2" hidden="1" customWidth="1"/>
    <col min="2818" max="2818" width="43.375" style="2" customWidth="1"/>
    <col min="2819" max="2819" width="3.375" style="2" customWidth="1"/>
    <col min="2820" max="2823" width="8.75" style="2" customWidth="1"/>
    <col min="2824" max="2824" width="13.625" style="2" customWidth="1"/>
    <col min="2825" max="2825" width="10.875" style="2" customWidth="1"/>
    <col min="2826" max="2826" width="5.125" style="2" customWidth="1"/>
    <col min="2827" max="2827" width="4.5" style="2" customWidth="1"/>
    <col min="2828" max="2828" width="24.375" style="2" customWidth="1"/>
    <col min="2829" max="2829" width="21.25" style="2" customWidth="1"/>
    <col min="2830" max="2830" width="10" style="2" customWidth="1"/>
    <col min="2831" max="2833" width="18" style="2" customWidth="1"/>
    <col min="2834" max="3065" width="9" style="2"/>
    <col min="3066" max="3066" width="4.125" style="2" customWidth="1"/>
    <col min="3067" max="3067" width="19.25" style="2" customWidth="1"/>
    <col min="3068" max="3068" width="21.375" style="2" customWidth="1"/>
    <col min="3069" max="3069" width="6.25" style="2" customWidth="1"/>
    <col min="3070" max="3070" width="4.125" style="2" customWidth="1"/>
    <col min="3071" max="3071" width="6.25" style="2" customWidth="1"/>
    <col min="3072" max="3072" width="7.125" style="2" customWidth="1"/>
    <col min="3073" max="3073" width="0" style="2" hidden="1" customWidth="1"/>
    <col min="3074" max="3074" width="43.375" style="2" customWidth="1"/>
    <col min="3075" max="3075" width="3.375" style="2" customWidth="1"/>
    <col min="3076" max="3079" width="8.75" style="2" customWidth="1"/>
    <col min="3080" max="3080" width="13.625" style="2" customWidth="1"/>
    <col min="3081" max="3081" width="10.875" style="2" customWidth="1"/>
    <col min="3082" max="3082" width="5.125" style="2" customWidth="1"/>
    <col min="3083" max="3083" width="4.5" style="2" customWidth="1"/>
    <col min="3084" max="3084" width="24.375" style="2" customWidth="1"/>
    <col min="3085" max="3085" width="21.25" style="2" customWidth="1"/>
    <col min="3086" max="3086" width="10" style="2" customWidth="1"/>
    <col min="3087" max="3089" width="18" style="2" customWidth="1"/>
    <col min="3090" max="3321" width="9" style="2"/>
    <col min="3322" max="3322" width="4.125" style="2" customWidth="1"/>
    <col min="3323" max="3323" width="19.25" style="2" customWidth="1"/>
    <col min="3324" max="3324" width="21.375" style="2" customWidth="1"/>
    <col min="3325" max="3325" width="6.25" style="2" customWidth="1"/>
    <col min="3326" max="3326" width="4.125" style="2" customWidth="1"/>
    <col min="3327" max="3327" width="6.25" style="2" customWidth="1"/>
    <col min="3328" max="3328" width="7.125" style="2" customWidth="1"/>
    <col min="3329" max="3329" width="0" style="2" hidden="1" customWidth="1"/>
    <col min="3330" max="3330" width="43.375" style="2" customWidth="1"/>
    <col min="3331" max="3331" width="3.375" style="2" customWidth="1"/>
    <col min="3332" max="3335" width="8.75" style="2" customWidth="1"/>
    <col min="3336" max="3336" width="13.625" style="2" customWidth="1"/>
    <col min="3337" max="3337" width="10.875" style="2" customWidth="1"/>
    <col min="3338" max="3338" width="5.125" style="2" customWidth="1"/>
    <col min="3339" max="3339" width="4.5" style="2" customWidth="1"/>
    <col min="3340" max="3340" width="24.375" style="2" customWidth="1"/>
    <col min="3341" max="3341" width="21.25" style="2" customWidth="1"/>
    <col min="3342" max="3342" width="10" style="2" customWidth="1"/>
    <col min="3343" max="3345" width="18" style="2" customWidth="1"/>
    <col min="3346" max="3577" width="9" style="2"/>
    <col min="3578" max="3578" width="4.125" style="2" customWidth="1"/>
    <col min="3579" max="3579" width="19.25" style="2" customWidth="1"/>
    <col min="3580" max="3580" width="21.375" style="2" customWidth="1"/>
    <col min="3581" max="3581" width="6.25" style="2" customWidth="1"/>
    <col min="3582" max="3582" width="4.125" style="2" customWidth="1"/>
    <col min="3583" max="3583" width="6.25" style="2" customWidth="1"/>
    <col min="3584" max="3584" width="7.125" style="2" customWidth="1"/>
    <col min="3585" max="3585" width="0" style="2" hidden="1" customWidth="1"/>
    <col min="3586" max="3586" width="43.375" style="2" customWidth="1"/>
    <col min="3587" max="3587" width="3.375" style="2" customWidth="1"/>
    <col min="3588" max="3591" width="8.75" style="2" customWidth="1"/>
    <col min="3592" max="3592" width="13.625" style="2" customWidth="1"/>
    <col min="3593" max="3593" width="10.875" style="2" customWidth="1"/>
    <col min="3594" max="3594" width="5.125" style="2" customWidth="1"/>
    <col min="3595" max="3595" width="4.5" style="2" customWidth="1"/>
    <col min="3596" max="3596" width="24.375" style="2" customWidth="1"/>
    <col min="3597" max="3597" width="21.25" style="2" customWidth="1"/>
    <col min="3598" max="3598" width="10" style="2" customWidth="1"/>
    <col min="3599" max="3601" width="18" style="2" customWidth="1"/>
    <col min="3602" max="3833" width="9" style="2"/>
    <col min="3834" max="3834" width="4.125" style="2" customWidth="1"/>
    <col min="3835" max="3835" width="19.25" style="2" customWidth="1"/>
    <col min="3836" max="3836" width="21.375" style="2" customWidth="1"/>
    <col min="3837" max="3837" width="6.25" style="2" customWidth="1"/>
    <col min="3838" max="3838" width="4.125" style="2" customWidth="1"/>
    <col min="3839" max="3839" width="6.25" style="2" customWidth="1"/>
    <col min="3840" max="3840" width="7.125" style="2" customWidth="1"/>
    <col min="3841" max="3841" width="0" style="2" hidden="1" customWidth="1"/>
    <col min="3842" max="3842" width="43.375" style="2" customWidth="1"/>
    <col min="3843" max="3843" width="3.375" style="2" customWidth="1"/>
    <col min="3844" max="3847" width="8.75" style="2" customWidth="1"/>
    <col min="3848" max="3848" width="13.625" style="2" customWidth="1"/>
    <col min="3849" max="3849" width="10.875" style="2" customWidth="1"/>
    <col min="3850" max="3850" width="5.125" style="2" customWidth="1"/>
    <col min="3851" max="3851" width="4.5" style="2" customWidth="1"/>
    <col min="3852" max="3852" width="24.375" style="2" customWidth="1"/>
    <col min="3853" max="3853" width="21.25" style="2" customWidth="1"/>
    <col min="3854" max="3854" width="10" style="2" customWidth="1"/>
    <col min="3855" max="3857" width="18" style="2" customWidth="1"/>
    <col min="3858" max="4089" width="9" style="2"/>
    <col min="4090" max="4090" width="4.125" style="2" customWidth="1"/>
    <col min="4091" max="4091" width="19.25" style="2" customWidth="1"/>
    <col min="4092" max="4092" width="21.375" style="2" customWidth="1"/>
    <col min="4093" max="4093" width="6.25" style="2" customWidth="1"/>
    <col min="4094" max="4094" width="4.125" style="2" customWidth="1"/>
    <col min="4095" max="4095" width="6.25" style="2" customWidth="1"/>
    <col min="4096" max="4096" width="7.125" style="2" customWidth="1"/>
    <col min="4097" max="4097" width="0" style="2" hidden="1" customWidth="1"/>
    <col min="4098" max="4098" width="43.375" style="2" customWidth="1"/>
    <col min="4099" max="4099" width="3.375" style="2" customWidth="1"/>
    <col min="4100" max="4103" width="8.75" style="2" customWidth="1"/>
    <col min="4104" max="4104" width="13.625" style="2" customWidth="1"/>
    <col min="4105" max="4105" width="10.875" style="2" customWidth="1"/>
    <col min="4106" max="4106" width="5.125" style="2" customWidth="1"/>
    <col min="4107" max="4107" width="4.5" style="2" customWidth="1"/>
    <col min="4108" max="4108" width="24.375" style="2" customWidth="1"/>
    <col min="4109" max="4109" width="21.25" style="2" customWidth="1"/>
    <col min="4110" max="4110" width="10" style="2" customWidth="1"/>
    <col min="4111" max="4113" width="18" style="2" customWidth="1"/>
    <col min="4114" max="4345" width="9" style="2"/>
    <col min="4346" max="4346" width="4.125" style="2" customWidth="1"/>
    <col min="4347" max="4347" width="19.25" style="2" customWidth="1"/>
    <col min="4348" max="4348" width="21.375" style="2" customWidth="1"/>
    <col min="4349" max="4349" width="6.25" style="2" customWidth="1"/>
    <col min="4350" max="4350" width="4.125" style="2" customWidth="1"/>
    <col min="4351" max="4351" width="6.25" style="2" customWidth="1"/>
    <col min="4352" max="4352" width="7.125" style="2" customWidth="1"/>
    <col min="4353" max="4353" width="0" style="2" hidden="1" customWidth="1"/>
    <col min="4354" max="4354" width="43.375" style="2" customWidth="1"/>
    <col min="4355" max="4355" width="3.375" style="2" customWidth="1"/>
    <col min="4356" max="4359" width="8.75" style="2" customWidth="1"/>
    <col min="4360" max="4360" width="13.625" style="2" customWidth="1"/>
    <col min="4361" max="4361" width="10.875" style="2" customWidth="1"/>
    <col min="4362" max="4362" width="5.125" style="2" customWidth="1"/>
    <col min="4363" max="4363" width="4.5" style="2" customWidth="1"/>
    <col min="4364" max="4364" width="24.375" style="2" customWidth="1"/>
    <col min="4365" max="4365" width="21.25" style="2" customWidth="1"/>
    <col min="4366" max="4366" width="10" style="2" customWidth="1"/>
    <col min="4367" max="4369" width="18" style="2" customWidth="1"/>
    <col min="4370" max="4601" width="9" style="2"/>
    <col min="4602" max="4602" width="4.125" style="2" customWidth="1"/>
    <col min="4603" max="4603" width="19.25" style="2" customWidth="1"/>
    <col min="4604" max="4604" width="21.375" style="2" customWidth="1"/>
    <col min="4605" max="4605" width="6.25" style="2" customWidth="1"/>
    <col min="4606" max="4606" width="4.125" style="2" customWidth="1"/>
    <col min="4607" max="4607" width="6.25" style="2" customWidth="1"/>
    <col min="4608" max="4608" width="7.125" style="2" customWidth="1"/>
    <col min="4609" max="4609" width="0" style="2" hidden="1" customWidth="1"/>
    <col min="4610" max="4610" width="43.375" style="2" customWidth="1"/>
    <col min="4611" max="4611" width="3.375" style="2" customWidth="1"/>
    <col min="4612" max="4615" width="8.75" style="2" customWidth="1"/>
    <col min="4616" max="4616" width="13.625" style="2" customWidth="1"/>
    <col min="4617" max="4617" width="10.875" style="2" customWidth="1"/>
    <col min="4618" max="4618" width="5.125" style="2" customWidth="1"/>
    <col min="4619" max="4619" width="4.5" style="2" customWidth="1"/>
    <col min="4620" max="4620" width="24.375" style="2" customWidth="1"/>
    <col min="4621" max="4621" width="21.25" style="2" customWidth="1"/>
    <col min="4622" max="4622" width="10" style="2" customWidth="1"/>
    <col min="4623" max="4625" width="18" style="2" customWidth="1"/>
    <col min="4626" max="4857" width="9" style="2"/>
    <col min="4858" max="4858" width="4.125" style="2" customWidth="1"/>
    <col min="4859" max="4859" width="19.25" style="2" customWidth="1"/>
    <col min="4860" max="4860" width="21.375" style="2" customWidth="1"/>
    <col min="4861" max="4861" width="6.25" style="2" customWidth="1"/>
    <col min="4862" max="4862" width="4.125" style="2" customWidth="1"/>
    <col min="4863" max="4863" width="6.25" style="2" customWidth="1"/>
    <col min="4864" max="4864" width="7.125" style="2" customWidth="1"/>
    <col min="4865" max="4865" width="0" style="2" hidden="1" customWidth="1"/>
    <col min="4866" max="4866" width="43.375" style="2" customWidth="1"/>
    <col min="4867" max="4867" width="3.375" style="2" customWidth="1"/>
    <col min="4868" max="4871" width="8.75" style="2" customWidth="1"/>
    <col min="4872" max="4872" width="13.625" style="2" customWidth="1"/>
    <col min="4873" max="4873" width="10.875" style="2" customWidth="1"/>
    <col min="4874" max="4874" width="5.125" style="2" customWidth="1"/>
    <col min="4875" max="4875" width="4.5" style="2" customWidth="1"/>
    <col min="4876" max="4876" width="24.375" style="2" customWidth="1"/>
    <col min="4877" max="4877" width="21.25" style="2" customWidth="1"/>
    <col min="4878" max="4878" width="10" style="2" customWidth="1"/>
    <col min="4879" max="4881" width="18" style="2" customWidth="1"/>
    <col min="4882" max="5113" width="9" style="2"/>
    <col min="5114" max="5114" width="4.125" style="2" customWidth="1"/>
    <col min="5115" max="5115" width="19.25" style="2" customWidth="1"/>
    <col min="5116" max="5116" width="21.375" style="2" customWidth="1"/>
    <col min="5117" max="5117" width="6.25" style="2" customWidth="1"/>
    <col min="5118" max="5118" width="4.125" style="2" customWidth="1"/>
    <col min="5119" max="5119" width="6.25" style="2" customWidth="1"/>
    <col min="5120" max="5120" width="7.125" style="2" customWidth="1"/>
    <col min="5121" max="5121" width="0" style="2" hidden="1" customWidth="1"/>
    <col min="5122" max="5122" width="43.375" style="2" customWidth="1"/>
    <col min="5123" max="5123" width="3.375" style="2" customWidth="1"/>
    <col min="5124" max="5127" width="8.75" style="2" customWidth="1"/>
    <col min="5128" max="5128" width="13.625" style="2" customWidth="1"/>
    <col min="5129" max="5129" width="10.875" style="2" customWidth="1"/>
    <col min="5130" max="5130" width="5.125" style="2" customWidth="1"/>
    <col min="5131" max="5131" width="4.5" style="2" customWidth="1"/>
    <col min="5132" max="5132" width="24.375" style="2" customWidth="1"/>
    <col min="5133" max="5133" width="21.25" style="2" customWidth="1"/>
    <col min="5134" max="5134" width="10" style="2" customWidth="1"/>
    <col min="5135" max="5137" width="18" style="2" customWidth="1"/>
    <col min="5138" max="5369" width="9" style="2"/>
    <col min="5370" max="5370" width="4.125" style="2" customWidth="1"/>
    <col min="5371" max="5371" width="19.25" style="2" customWidth="1"/>
    <col min="5372" max="5372" width="21.375" style="2" customWidth="1"/>
    <col min="5373" max="5373" width="6.25" style="2" customWidth="1"/>
    <col min="5374" max="5374" width="4.125" style="2" customWidth="1"/>
    <col min="5375" max="5375" width="6.25" style="2" customWidth="1"/>
    <col min="5376" max="5376" width="7.125" style="2" customWidth="1"/>
    <col min="5377" max="5377" width="0" style="2" hidden="1" customWidth="1"/>
    <col min="5378" max="5378" width="43.375" style="2" customWidth="1"/>
    <col min="5379" max="5379" width="3.375" style="2" customWidth="1"/>
    <col min="5380" max="5383" width="8.75" style="2" customWidth="1"/>
    <col min="5384" max="5384" width="13.625" style="2" customWidth="1"/>
    <col min="5385" max="5385" width="10.875" style="2" customWidth="1"/>
    <col min="5386" max="5386" width="5.125" style="2" customWidth="1"/>
    <col min="5387" max="5387" width="4.5" style="2" customWidth="1"/>
    <col min="5388" max="5388" width="24.375" style="2" customWidth="1"/>
    <col min="5389" max="5389" width="21.25" style="2" customWidth="1"/>
    <col min="5390" max="5390" width="10" style="2" customWidth="1"/>
    <col min="5391" max="5393" width="18" style="2" customWidth="1"/>
    <col min="5394" max="5625" width="9" style="2"/>
    <col min="5626" max="5626" width="4.125" style="2" customWidth="1"/>
    <col min="5627" max="5627" width="19.25" style="2" customWidth="1"/>
    <col min="5628" max="5628" width="21.375" style="2" customWidth="1"/>
    <col min="5629" max="5629" width="6.25" style="2" customWidth="1"/>
    <col min="5630" max="5630" width="4.125" style="2" customWidth="1"/>
    <col min="5631" max="5631" width="6.25" style="2" customWidth="1"/>
    <col min="5632" max="5632" width="7.125" style="2" customWidth="1"/>
    <col min="5633" max="5633" width="0" style="2" hidden="1" customWidth="1"/>
    <col min="5634" max="5634" width="43.375" style="2" customWidth="1"/>
    <col min="5635" max="5635" width="3.375" style="2" customWidth="1"/>
    <col min="5636" max="5639" width="8.75" style="2" customWidth="1"/>
    <col min="5640" max="5640" width="13.625" style="2" customWidth="1"/>
    <col min="5641" max="5641" width="10.875" style="2" customWidth="1"/>
    <col min="5642" max="5642" width="5.125" style="2" customWidth="1"/>
    <col min="5643" max="5643" width="4.5" style="2" customWidth="1"/>
    <col min="5644" max="5644" width="24.375" style="2" customWidth="1"/>
    <col min="5645" max="5645" width="21.25" style="2" customWidth="1"/>
    <col min="5646" max="5646" width="10" style="2" customWidth="1"/>
    <col min="5647" max="5649" width="18" style="2" customWidth="1"/>
    <col min="5650" max="5881" width="9" style="2"/>
    <col min="5882" max="5882" width="4.125" style="2" customWidth="1"/>
    <col min="5883" max="5883" width="19.25" style="2" customWidth="1"/>
    <col min="5884" max="5884" width="21.375" style="2" customWidth="1"/>
    <col min="5885" max="5885" width="6.25" style="2" customWidth="1"/>
    <col min="5886" max="5886" width="4.125" style="2" customWidth="1"/>
    <col min="5887" max="5887" width="6.25" style="2" customWidth="1"/>
    <col min="5888" max="5888" width="7.125" style="2" customWidth="1"/>
    <col min="5889" max="5889" width="0" style="2" hidden="1" customWidth="1"/>
    <col min="5890" max="5890" width="43.375" style="2" customWidth="1"/>
    <col min="5891" max="5891" width="3.375" style="2" customWidth="1"/>
    <col min="5892" max="5895" width="8.75" style="2" customWidth="1"/>
    <col min="5896" max="5896" width="13.625" style="2" customWidth="1"/>
    <col min="5897" max="5897" width="10.875" style="2" customWidth="1"/>
    <col min="5898" max="5898" width="5.125" style="2" customWidth="1"/>
    <col min="5899" max="5899" width="4.5" style="2" customWidth="1"/>
    <col min="5900" max="5900" width="24.375" style="2" customWidth="1"/>
    <col min="5901" max="5901" width="21.25" style="2" customWidth="1"/>
    <col min="5902" max="5902" width="10" style="2" customWidth="1"/>
    <col min="5903" max="5905" width="18" style="2" customWidth="1"/>
    <col min="5906" max="6137" width="9" style="2"/>
    <col min="6138" max="6138" width="4.125" style="2" customWidth="1"/>
    <col min="6139" max="6139" width="19.25" style="2" customWidth="1"/>
    <col min="6140" max="6140" width="21.375" style="2" customWidth="1"/>
    <col min="6141" max="6141" width="6.25" style="2" customWidth="1"/>
    <col min="6142" max="6142" width="4.125" style="2" customWidth="1"/>
    <col min="6143" max="6143" width="6.25" style="2" customWidth="1"/>
    <col min="6144" max="6144" width="7.125" style="2" customWidth="1"/>
    <col min="6145" max="6145" width="0" style="2" hidden="1" customWidth="1"/>
    <col min="6146" max="6146" width="43.375" style="2" customWidth="1"/>
    <col min="6147" max="6147" width="3.375" style="2" customWidth="1"/>
    <col min="6148" max="6151" width="8.75" style="2" customWidth="1"/>
    <col min="6152" max="6152" width="13.625" style="2" customWidth="1"/>
    <col min="6153" max="6153" width="10.875" style="2" customWidth="1"/>
    <col min="6154" max="6154" width="5.125" style="2" customWidth="1"/>
    <col min="6155" max="6155" width="4.5" style="2" customWidth="1"/>
    <col min="6156" max="6156" width="24.375" style="2" customWidth="1"/>
    <col min="6157" max="6157" width="21.25" style="2" customWidth="1"/>
    <col min="6158" max="6158" width="10" style="2" customWidth="1"/>
    <col min="6159" max="6161" width="18" style="2" customWidth="1"/>
    <col min="6162" max="6393" width="9" style="2"/>
    <col min="6394" max="6394" width="4.125" style="2" customWidth="1"/>
    <col min="6395" max="6395" width="19.25" style="2" customWidth="1"/>
    <col min="6396" max="6396" width="21.375" style="2" customWidth="1"/>
    <col min="6397" max="6397" width="6.25" style="2" customWidth="1"/>
    <col min="6398" max="6398" width="4.125" style="2" customWidth="1"/>
    <col min="6399" max="6399" width="6.25" style="2" customWidth="1"/>
    <col min="6400" max="6400" width="7.125" style="2" customWidth="1"/>
    <col min="6401" max="6401" width="0" style="2" hidden="1" customWidth="1"/>
    <col min="6402" max="6402" width="43.375" style="2" customWidth="1"/>
    <col min="6403" max="6403" width="3.375" style="2" customWidth="1"/>
    <col min="6404" max="6407" width="8.75" style="2" customWidth="1"/>
    <col min="6408" max="6408" width="13.625" style="2" customWidth="1"/>
    <col min="6409" max="6409" width="10.875" style="2" customWidth="1"/>
    <col min="6410" max="6410" width="5.125" style="2" customWidth="1"/>
    <col min="6411" max="6411" width="4.5" style="2" customWidth="1"/>
    <col min="6412" max="6412" width="24.375" style="2" customWidth="1"/>
    <col min="6413" max="6413" width="21.25" style="2" customWidth="1"/>
    <col min="6414" max="6414" width="10" style="2" customWidth="1"/>
    <col min="6415" max="6417" width="18" style="2" customWidth="1"/>
    <col min="6418" max="6649" width="9" style="2"/>
    <col min="6650" max="6650" width="4.125" style="2" customWidth="1"/>
    <col min="6651" max="6651" width="19.25" style="2" customWidth="1"/>
    <col min="6652" max="6652" width="21.375" style="2" customWidth="1"/>
    <col min="6653" max="6653" width="6.25" style="2" customWidth="1"/>
    <col min="6654" max="6654" width="4.125" style="2" customWidth="1"/>
    <col min="6655" max="6655" width="6.25" style="2" customWidth="1"/>
    <col min="6656" max="6656" width="7.125" style="2" customWidth="1"/>
    <col min="6657" max="6657" width="0" style="2" hidden="1" customWidth="1"/>
    <col min="6658" max="6658" width="43.375" style="2" customWidth="1"/>
    <col min="6659" max="6659" width="3.375" style="2" customWidth="1"/>
    <col min="6660" max="6663" width="8.75" style="2" customWidth="1"/>
    <col min="6664" max="6664" width="13.625" style="2" customWidth="1"/>
    <col min="6665" max="6665" width="10.875" style="2" customWidth="1"/>
    <col min="6666" max="6666" width="5.125" style="2" customWidth="1"/>
    <col min="6667" max="6667" width="4.5" style="2" customWidth="1"/>
    <col min="6668" max="6668" width="24.375" style="2" customWidth="1"/>
    <col min="6669" max="6669" width="21.25" style="2" customWidth="1"/>
    <col min="6670" max="6670" width="10" style="2" customWidth="1"/>
    <col min="6671" max="6673" width="18" style="2" customWidth="1"/>
    <col min="6674" max="6905" width="9" style="2"/>
    <col min="6906" max="6906" width="4.125" style="2" customWidth="1"/>
    <col min="6907" max="6907" width="19.25" style="2" customWidth="1"/>
    <col min="6908" max="6908" width="21.375" style="2" customWidth="1"/>
    <col min="6909" max="6909" width="6.25" style="2" customWidth="1"/>
    <col min="6910" max="6910" width="4.125" style="2" customWidth="1"/>
    <col min="6911" max="6911" width="6.25" style="2" customWidth="1"/>
    <col min="6912" max="6912" width="7.125" style="2" customWidth="1"/>
    <col min="6913" max="6913" width="0" style="2" hidden="1" customWidth="1"/>
    <col min="6914" max="6914" width="43.375" style="2" customWidth="1"/>
    <col min="6915" max="6915" width="3.375" style="2" customWidth="1"/>
    <col min="6916" max="6919" width="8.75" style="2" customWidth="1"/>
    <col min="6920" max="6920" width="13.625" style="2" customWidth="1"/>
    <col min="6921" max="6921" width="10.875" style="2" customWidth="1"/>
    <col min="6922" max="6922" width="5.125" style="2" customWidth="1"/>
    <col min="6923" max="6923" width="4.5" style="2" customWidth="1"/>
    <col min="6924" max="6924" width="24.375" style="2" customWidth="1"/>
    <col min="6925" max="6925" width="21.25" style="2" customWidth="1"/>
    <col min="6926" max="6926" width="10" style="2" customWidth="1"/>
    <col min="6927" max="6929" width="18" style="2" customWidth="1"/>
    <col min="6930" max="7161" width="9" style="2"/>
    <col min="7162" max="7162" width="4.125" style="2" customWidth="1"/>
    <col min="7163" max="7163" width="19.25" style="2" customWidth="1"/>
    <col min="7164" max="7164" width="21.375" style="2" customWidth="1"/>
    <col min="7165" max="7165" width="6.25" style="2" customWidth="1"/>
    <col min="7166" max="7166" width="4.125" style="2" customWidth="1"/>
    <col min="7167" max="7167" width="6.25" style="2" customWidth="1"/>
    <col min="7168" max="7168" width="7.125" style="2" customWidth="1"/>
    <col min="7169" max="7169" width="0" style="2" hidden="1" customWidth="1"/>
    <col min="7170" max="7170" width="43.375" style="2" customWidth="1"/>
    <col min="7171" max="7171" width="3.375" style="2" customWidth="1"/>
    <col min="7172" max="7175" width="8.75" style="2" customWidth="1"/>
    <col min="7176" max="7176" width="13.625" style="2" customWidth="1"/>
    <col min="7177" max="7177" width="10.875" style="2" customWidth="1"/>
    <col min="7178" max="7178" width="5.125" style="2" customWidth="1"/>
    <col min="7179" max="7179" width="4.5" style="2" customWidth="1"/>
    <col min="7180" max="7180" width="24.375" style="2" customWidth="1"/>
    <col min="7181" max="7181" width="21.25" style="2" customWidth="1"/>
    <col min="7182" max="7182" width="10" style="2" customWidth="1"/>
    <col min="7183" max="7185" width="18" style="2" customWidth="1"/>
    <col min="7186" max="7417" width="9" style="2"/>
    <col min="7418" max="7418" width="4.125" style="2" customWidth="1"/>
    <col min="7419" max="7419" width="19.25" style="2" customWidth="1"/>
    <col min="7420" max="7420" width="21.375" style="2" customWidth="1"/>
    <col min="7421" max="7421" width="6.25" style="2" customWidth="1"/>
    <col min="7422" max="7422" width="4.125" style="2" customWidth="1"/>
    <col min="7423" max="7423" width="6.25" style="2" customWidth="1"/>
    <col min="7424" max="7424" width="7.125" style="2" customWidth="1"/>
    <col min="7425" max="7425" width="0" style="2" hidden="1" customWidth="1"/>
    <col min="7426" max="7426" width="43.375" style="2" customWidth="1"/>
    <col min="7427" max="7427" width="3.375" style="2" customWidth="1"/>
    <col min="7428" max="7431" width="8.75" style="2" customWidth="1"/>
    <col min="7432" max="7432" width="13.625" style="2" customWidth="1"/>
    <col min="7433" max="7433" width="10.875" style="2" customWidth="1"/>
    <col min="7434" max="7434" width="5.125" style="2" customWidth="1"/>
    <col min="7435" max="7435" width="4.5" style="2" customWidth="1"/>
    <col min="7436" max="7436" width="24.375" style="2" customWidth="1"/>
    <col min="7437" max="7437" width="21.25" style="2" customWidth="1"/>
    <col min="7438" max="7438" width="10" style="2" customWidth="1"/>
    <col min="7439" max="7441" width="18" style="2" customWidth="1"/>
    <col min="7442" max="7673" width="9" style="2"/>
    <col min="7674" max="7674" width="4.125" style="2" customWidth="1"/>
    <col min="7675" max="7675" width="19.25" style="2" customWidth="1"/>
    <col min="7676" max="7676" width="21.375" style="2" customWidth="1"/>
    <col min="7677" max="7677" width="6.25" style="2" customWidth="1"/>
    <col min="7678" max="7678" width="4.125" style="2" customWidth="1"/>
    <col min="7679" max="7679" width="6.25" style="2" customWidth="1"/>
    <col min="7680" max="7680" width="7.125" style="2" customWidth="1"/>
    <col min="7681" max="7681" width="0" style="2" hidden="1" customWidth="1"/>
    <col min="7682" max="7682" width="43.375" style="2" customWidth="1"/>
    <col min="7683" max="7683" width="3.375" style="2" customWidth="1"/>
    <col min="7684" max="7687" width="8.75" style="2" customWidth="1"/>
    <col min="7688" max="7688" width="13.625" style="2" customWidth="1"/>
    <col min="7689" max="7689" width="10.875" style="2" customWidth="1"/>
    <col min="7690" max="7690" width="5.125" style="2" customWidth="1"/>
    <col min="7691" max="7691" width="4.5" style="2" customWidth="1"/>
    <col min="7692" max="7692" width="24.375" style="2" customWidth="1"/>
    <col min="7693" max="7693" width="21.25" style="2" customWidth="1"/>
    <col min="7694" max="7694" width="10" style="2" customWidth="1"/>
    <col min="7695" max="7697" width="18" style="2" customWidth="1"/>
    <col min="7698" max="7929" width="9" style="2"/>
    <col min="7930" max="7930" width="4.125" style="2" customWidth="1"/>
    <col min="7931" max="7931" width="19.25" style="2" customWidth="1"/>
    <col min="7932" max="7932" width="21.375" style="2" customWidth="1"/>
    <col min="7933" max="7933" width="6.25" style="2" customWidth="1"/>
    <col min="7934" max="7934" width="4.125" style="2" customWidth="1"/>
    <col min="7935" max="7935" width="6.25" style="2" customWidth="1"/>
    <col min="7936" max="7936" width="7.125" style="2" customWidth="1"/>
    <col min="7937" max="7937" width="0" style="2" hidden="1" customWidth="1"/>
    <col min="7938" max="7938" width="43.375" style="2" customWidth="1"/>
    <col min="7939" max="7939" width="3.375" style="2" customWidth="1"/>
    <col min="7940" max="7943" width="8.75" style="2" customWidth="1"/>
    <col min="7944" max="7944" width="13.625" style="2" customWidth="1"/>
    <col min="7945" max="7945" width="10.875" style="2" customWidth="1"/>
    <col min="7946" max="7946" width="5.125" style="2" customWidth="1"/>
    <col min="7947" max="7947" width="4.5" style="2" customWidth="1"/>
    <col min="7948" max="7948" width="24.375" style="2" customWidth="1"/>
    <col min="7949" max="7949" width="21.25" style="2" customWidth="1"/>
    <col min="7950" max="7950" width="10" style="2" customWidth="1"/>
    <col min="7951" max="7953" width="18" style="2" customWidth="1"/>
    <col min="7954" max="8185" width="9" style="2"/>
    <col min="8186" max="8186" width="4.125" style="2" customWidth="1"/>
    <col min="8187" max="8187" width="19.25" style="2" customWidth="1"/>
    <col min="8188" max="8188" width="21.375" style="2" customWidth="1"/>
    <col min="8189" max="8189" width="6.25" style="2" customWidth="1"/>
    <col min="8190" max="8190" width="4.125" style="2" customWidth="1"/>
    <col min="8191" max="8191" width="6.25" style="2" customWidth="1"/>
    <col min="8192" max="8192" width="7.125" style="2" customWidth="1"/>
    <col min="8193" max="8193" width="0" style="2" hidden="1" customWidth="1"/>
    <col min="8194" max="8194" width="43.375" style="2" customWidth="1"/>
    <col min="8195" max="8195" width="3.375" style="2" customWidth="1"/>
    <col min="8196" max="8199" width="8.75" style="2" customWidth="1"/>
    <col min="8200" max="8200" width="13.625" style="2" customWidth="1"/>
    <col min="8201" max="8201" width="10.875" style="2" customWidth="1"/>
    <col min="8202" max="8202" width="5.125" style="2" customWidth="1"/>
    <col min="8203" max="8203" width="4.5" style="2" customWidth="1"/>
    <col min="8204" max="8204" width="24.375" style="2" customWidth="1"/>
    <col min="8205" max="8205" width="21.25" style="2" customWidth="1"/>
    <col min="8206" max="8206" width="10" style="2" customWidth="1"/>
    <col min="8207" max="8209" width="18" style="2" customWidth="1"/>
    <col min="8210" max="8441" width="9" style="2"/>
    <col min="8442" max="8442" width="4.125" style="2" customWidth="1"/>
    <col min="8443" max="8443" width="19.25" style="2" customWidth="1"/>
    <col min="8444" max="8444" width="21.375" style="2" customWidth="1"/>
    <col min="8445" max="8445" width="6.25" style="2" customWidth="1"/>
    <col min="8446" max="8446" width="4.125" style="2" customWidth="1"/>
    <col min="8447" max="8447" width="6.25" style="2" customWidth="1"/>
    <col min="8448" max="8448" width="7.125" style="2" customWidth="1"/>
    <col min="8449" max="8449" width="0" style="2" hidden="1" customWidth="1"/>
    <col min="8450" max="8450" width="43.375" style="2" customWidth="1"/>
    <col min="8451" max="8451" width="3.375" style="2" customWidth="1"/>
    <col min="8452" max="8455" width="8.75" style="2" customWidth="1"/>
    <col min="8456" max="8456" width="13.625" style="2" customWidth="1"/>
    <col min="8457" max="8457" width="10.875" style="2" customWidth="1"/>
    <col min="8458" max="8458" width="5.125" style="2" customWidth="1"/>
    <col min="8459" max="8459" width="4.5" style="2" customWidth="1"/>
    <col min="8460" max="8460" width="24.375" style="2" customWidth="1"/>
    <col min="8461" max="8461" width="21.25" style="2" customWidth="1"/>
    <col min="8462" max="8462" width="10" style="2" customWidth="1"/>
    <col min="8463" max="8465" width="18" style="2" customWidth="1"/>
    <col min="8466" max="8697" width="9" style="2"/>
    <col min="8698" max="8698" width="4.125" style="2" customWidth="1"/>
    <col min="8699" max="8699" width="19.25" style="2" customWidth="1"/>
    <col min="8700" max="8700" width="21.375" style="2" customWidth="1"/>
    <col min="8701" max="8701" width="6.25" style="2" customWidth="1"/>
    <col min="8702" max="8702" width="4.125" style="2" customWidth="1"/>
    <col min="8703" max="8703" width="6.25" style="2" customWidth="1"/>
    <col min="8704" max="8704" width="7.125" style="2" customWidth="1"/>
    <col min="8705" max="8705" width="0" style="2" hidden="1" customWidth="1"/>
    <col min="8706" max="8706" width="43.375" style="2" customWidth="1"/>
    <col min="8707" max="8707" width="3.375" style="2" customWidth="1"/>
    <col min="8708" max="8711" width="8.75" style="2" customWidth="1"/>
    <col min="8712" max="8712" width="13.625" style="2" customWidth="1"/>
    <col min="8713" max="8713" width="10.875" style="2" customWidth="1"/>
    <col min="8714" max="8714" width="5.125" style="2" customWidth="1"/>
    <col min="8715" max="8715" width="4.5" style="2" customWidth="1"/>
    <col min="8716" max="8716" width="24.375" style="2" customWidth="1"/>
    <col min="8717" max="8717" width="21.25" style="2" customWidth="1"/>
    <col min="8718" max="8718" width="10" style="2" customWidth="1"/>
    <col min="8719" max="8721" width="18" style="2" customWidth="1"/>
    <col min="8722" max="8953" width="9" style="2"/>
    <col min="8954" max="8954" width="4.125" style="2" customWidth="1"/>
    <col min="8955" max="8955" width="19.25" style="2" customWidth="1"/>
    <col min="8956" max="8956" width="21.375" style="2" customWidth="1"/>
    <col min="8957" max="8957" width="6.25" style="2" customWidth="1"/>
    <col min="8958" max="8958" width="4.125" style="2" customWidth="1"/>
    <col min="8959" max="8959" width="6.25" style="2" customWidth="1"/>
    <col min="8960" max="8960" width="7.125" style="2" customWidth="1"/>
    <col min="8961" max="8961" width="0" style="2" hidden="1" customWidth="1"/>
    <col min="8962" max="8962" width="43.375" style="2" customWidth="1"/>
    <col min="8963" max="8963" width="3.375" style="2" customWidth="1"/>
    <col min="8964" max="8967" width="8.75" style="2" customWidth="1"/>
    <col min="8968" max="8968" width="13.625" style="2" customWidth="1"/>
    <col min="8969" max="8969" width="10.875" style="2" customWidth="1"/>
    <col min="8970" max="8970" width="5.125" style="2" customWidth="1"/>
    <col min="8971" max="8971" width="4.5" style="2" customWidth="1"/>
    <col min="8972" max="8972" width="24.375" style="2" customWidth="1"/>
    <col min="8973" max="8973" width="21.25" style="2" customWidth="1"/>
    <col min="8974" max="8974" width="10" style="2" customWidth="1"/>
    <col min="8975" max="8977" width="18" style="2" customWidth="1"/>
    <col min="8978" max="9209" width="9" style="2"/>
    <col min="9210" max="9210" width="4.125" style="2" customWidth="1"/>
    <col min="9211" max="9211" width="19.25" style="2" customWidth="1"/>
    <col min="9212" max="9212" width="21.375" style="2" customWidth="1"/>
    <col min="9213" max="9213" width="6.25" style="2" customWidth="1"/>
    <col min="9214" max="9214" width="4.125" style="2" customWidth="1"/>
    <col min="9215" max="9215" width="6.25" style="2" customWidth="1"/>
    <col min="9216" max="9216" width="7.125" style="2" customWidth="1"/>
    <col min="9217" max="9217" width="0" style="2" hidden="1" customWidth="1"/>
    <col min="9218" max="9218" width="43.375" style="2" customWidth="1"/>
    <col min="9219" max="9219" width="3.375" style="2" customWidth="1"/>
    <col min="9220" max="9223" width="8.75" style="2" customWidth="1"/>
    <col min="9224" max="9224" width="13.625" style="2" customWidth="1"/>
    <col min="9225" max="9225" width="10.875" style="2" customWidth="1"/>
    <col min="9226" max="9226" width="5.125" style="2" customWidth="1"/>
    <col min="9227" max="9227" width="4.5" style="2" customWidth="1"/>
    <col min="9228" max="9228" width="24.375" style="2" customWidth="1"/>
    <col min="9229" max="9229" width="21.25" style="2" customWidth="1"/>
    <col min="9230" max="9230" width="10" style="2" customWidth="1"/>
    <col min="9231" max="9233" width="18" style="2" customWidth="1"/>
    <col min="9234" max="9465" width="9" style="2"/>
    <col min="9466" max="9466" width="4.125" style="2" customWidth="1"/>
    <col min="9467" max="9467" width="19.25" style="2" customWidth="1"/>
    <col min="9468" max="9468" width="21.375" style="2" customWidth="1"/>
    <col min="9469" max="9469" width="6.25" style="2" customWidth="1"/>
    <col min="9470" max="9470" width="4.125" style="2" customWidth="1"/>
    <col min="9471" max="9471" width="6.25" style="2" customWidth="1"/>
    <col min="9472" max="9472" width="7.125" style="2" customWidth="1"/>
    <col min="9473" max="9473" width="0" style="2" hidden="1" customWidth="1"/>
    <col min="9474" max="9474" width="43.375" style="2" customWidth="1"/>
    <col min="9475" max="9475" width="3.375" style="2" customWidth="1"/>
    <col min="9476" max="9479" width="8.75" style="2" customWidth="1"/>
    <col min="9480" max="9480" width="13.625" style="2" customWidth="1"/>
    <col min="9481" max="9481" width="10.875" style="2" customWidth="1"/>
    <col min="9482" max="9482" width="5.125" style="2" customWidth="1"/>
    <col min="9483" max="9483" width="4.5" style="2" customWidth="1"/>
    <col min="9484" max="9484" width="24.375" style="2" customWidth="1"/>
    <col min="9485" max="9485" width="21.25" style="2" customWidth="1"/>
    <col min="9486" max="9486" width="10" style="2" customWidth="1"/>
    <col min="9487" max="9489" width="18" style="2" customWidth="1"/>
    <col min="9490" max="9721" width="9" style="2"/>
    <col min="9722" max="9722" width="4.125" style="2" customWidth="1"/>
    <col min="9723" max="9723" width="19.25" style="2" customWidth="1"/>
    <col min="9724" max="9724" width="21.375" style="2" customWidth="1"/>
    <col min="9725" max="9725" width="6.25" style="2" customWidth="1"/>
    <col min="9726" max="9726" width="4.125" style="2" customWidth="1"/>
    <col min="9727" max="9727" width="6.25" style="2" customWidth="1"/>
    <col min="9728" max="9728" width="7.125" style="2" customWidth="1"/>
    <col min="9729" max="9729" width="0" style="2" hidden="1" customWidth="1"/>
    <col min="9730" max="9730" width="43.375" style="2" customWidth="1"/>
    <col min="9731" max="9731" width="3.375" style="2" customWidth="1"/>
    <col min="9732" max="9735" width="8.75" style="2" customWidth="1"/>
    <col min="9736" max="9736" width="13.625" style="2" customWidth="1"/>
    <col min="9737" max="9737" width="10.875" style="2" customWidth="1"/>
    <col min="9738" max="9738" width="5.125" style="2" customWidth="1"/>
    <col min="9739" max="9739" width="4.5" style="2" customWidth="1"/>
    <col min="9740" max="9740" width="24.375" style="2" customWidth="1"/>
    <col min="9741" max="9741" width="21.25" style="2" customWidth="1"/>
    <col min="9742" max="9742" width="10" style="2" customWidth="1"/>
    <col min="9743" max="9745" width="18" style="2" customWidth="1"/>
    <col min="9746" max="9977" width="9" style="2"/>
    <col min="9978" max="9978" width="4.125" style="2" customWidth="1"/>
    <col min="9979" max="9979" width="19.25" style="2" customWidth="1"/>
    <col min="9980" max="9980" width="21.375" style="2" customWidth="1"/>
    <col min="9981" max="9981" width="6.25" style="2" customWidth="1"/>
    <col min="9982" max="9982" width="4.125" style="2" customWidth="1"/>
    <col min="9983" max="9983" width="6.25" style="2" customWidth="1"/>
    <col min="9984" max="9984" width="7.125" style="2" customWidth="1"/>
    <col min="9985" max="9985" width="0" style="2" hidden="1" customWidth="1"/>
    <col min="9986" max="9986" width="43.375" style="2" customWidth="1"/>
    <col min="9987" max="9987" width="3.375" style="2" customWidth="1"/>
    <col min="9988" max="9991" width="8.75" style="2" customWidth="1"/>
    <col min="9992" max="9992" width="13.625" style="2" customWidth="1"/>
    <col min="9993" max="9993" width="10.875" style="2" customWidth="1"/>
    <col min="9994" max="9994" width="5.125" style="2" customWidth="1"/>
    <col min="9995" max="9995" width="4.5" style="2" customWidth="1"/>
    <col min="9996" max="9996" width="24.375" style="2" customWidth="1"/>
    <col min="9997" max="9997" width="21.25" style="2" customWidth="1"/>
    <col min="9998" max="9998" width="10" style="2" customWidth="1"/>
    <col min="9999" max="10001" width="18" style="2" customWidth="1"/>
    <col min="10002" max="10233" width="9" style="2"/>
    <col min="10234" max="10234" width="4.125" style="2" customWidth="1"/>
    <col min="10235" max="10235" width="19.25" style="2" customWidth="1"/>
    <col min="10236" max="10236" width="21.375" style="2" customWidth="1"/>
    <col min="10237" max="10237" width="6.25" style="2" customWidth="1"/>
    <col min="10238" max="10238" width="4.125" style="2" customWidth="1"/>
    <col min="10239" max="10239" width="6.25" style="2" customWidth="1"/>
    <col min="10240" max="10240" width="7.125" style="2" customWidth="1"/>
    <col min="10241" max="10241" width="0" style="2" hidden="1" customWidth="1"/>
    <col min="10242" max="10242" width="43.375" style="2" customWidth="1"/>
    <col min="10243" max="10243" width="3.375" style="2" customWidth="1"/>
    <col min="10244" max="10247" width="8.75" style="2" customWidth="1"/>
    <col min="10248" max="10248" width="13.625" style="2" customWidth="1"/>
    <col min="10249" max="10249" width="10.875" style="2" customWidth="1"/>
    <col min="10250" max="10250" width="5.125" style="2" customWidth="1"/>
    <col min="10251" max="10251" width="4.5" style="2" customWidth="1"/>
    <col min="10252" max="10252" width="24.375" style="2" customWidth="1"/>
    <col min="10253" max="10253" width="21.25" style="2" customWidth="1"/>
    <col min="10254" max="10254" width="10" style="2" customWidth="1"/>
    <col min="10255" max="10257" width="18" style="2" customWidth="1"/>
    <col min="10258" max="10489" width="9" style="2"/>
    <col min="10490" max="10490" width="4.125" style="2" customWidth="1"/>
    <col min="10491" max="10491" width="19.25" style="2" customWidth="1"/>
    <col min="10492" max="10492" width="21.375" style="2" customWidth="1"/>
    <col min="10493" max="10493" width="6.25" style="2" customWidth="1"/>
    <col min="10494" max="10494" width="4.125" style="2" customWidth="1"/>
    <col min="10495" max="10495" width="6.25" style="2" customWidth="1"/>
    <col min="10496" max="10496" width="7.125" style="2" customWidth="1"/>
    <col min="10497" max="10497" width="0" style="2" hidden="1" customWidth="1"/>
    <col min="10498" max="10498" width="43.375" style="2" customWidth="1"/>
    <col min="10499" max="10499" width="3.375" style="2" customWidth="1"/>
    <col min="10500" max="10503" width="8.75" style="2" customWidth="1"/>
    <col min="10504" max="10504" width="13.625" style="2" customWidth="1"/>
    <col min="10505" max="10505" width="10.875" style="2" customWidth="1"/>
    <col min="10506" max="10506" width="5.125" style="2" customWidth="1"/>
    <col min="10507" max="10507" width="4.5" style="2" customWidth="1"/>
    <col min="10508" max="10508" width="24.375" style="2" customWidth="1"/>
    <col min="10509" max="10509" width="21.25" style="2" customWidth="1"/>
    <col min="10510" max="10510" width="10" style="2" customWidth="1"/>
    <col min="10511" max="10513" width="18" style="2" customWidth="1"/>
    <col min="10514" max="10745" width="9" style="2"/>
    <col min="10746" max="10746" width="4.125" style="2" customWidth="1"/>
    <col min="10747" max="10747" width="19.25" style="2" customWidth="1"/>
    <col min="10748" max="10748" width="21.375" style="2" customWidth="1"/>
    <col min="10749" max="10749" width="6.25" style="2" customWidth="1"/>
    <col min="10750" max="10750" width="4.125" style="2" customWidth="1"/>
    <col min="10751" max="10751" width="6.25" style="2" customWidth="1"/>
    <col min="10752" max="10752" width="7.125" style="2" customWidth="1"/>
    <col min="10753" max="10753" width="0" style="2" hidden="1" customWidth="1"/>
    <col min="10754" max="10754" width="43.375" style="2" customWidth="1"/>
    <col min="10755" max="10755" width="3.375" style="2" customWidth="1"/>
    <col min="10756" max="10759" width="8.75" style="2" customWidth="1"/>
    <col min="10760" max="10760" width="13.625" style="2" customWidth="1"/>
    <col min="10761" max="10761" width="10.875" style="2" customWidth="1"/>
    <col min="10762" max="10762" width="5.125" style="2" customWidth="1"/>
    <col min="10763" max="10763" width="4.5" style="2" customWidth="1"/>
    <col min="10764" max="10764" width="24.375" style="2" customWidth="1"/>
    <col min="10765" max="10765" width="21.25" style="2" customWidth="1"/>
    <col min="10766" max="10766" width="10" style="2" customWidth="1"/>
    <col min="10767" max="10769" width="18" style="2" customWidth="1"/>
    <col min="10770" max="11001" width="9" style="2"/>
    <col min="11002" max="11002" width="4.125" style="2" customWidth="1"/>
    <col min="11003" max="11003" width="19.25" style="2" customWidth="1"/>
    <col min="11004" max="11004" width="21.375" style="2" customWidth="1"/>
    <col min="11005" max="11005" width="6.25" style="2" customWidth="1"/>
    <col min="11006" max="11006" width="4.125" style="2" customWidth="1"/>
    <col min="11007" max="11007" width="6.25" style="2" customWidth="1"/>
    <col min="11008" max="11008" width="7.125" style="2" customWidth="1"/>
    <col min="11009" max="11009" width="0" style="2" hidden="1" customWidth="1"/>
    <col min="11010" max="11010" width="43.375" style="2" customWidth="1"/>
    <col min="11011" max="11011" width="3.375" style="2" customWidth="1"/>
    <col min="11012" max="11015" width="8.75" style="2" customWidth="1"/>
    <col min="11016" max="11016" width="13.625" style="2" customWidth="1"/>
    <col min="11017" max="11017" width="10.875" style="2" customWidth="1"/>
    <col min="11018" max="11018" width="5.125" style="2" customWidth="1"/>
    <col min="11019" max="11019" width="4.5" style="2" customWidth="1"/>
    <col min="11020" max="11020" width="24.375" style="2" customWidth="1"/>
    <col min="11021" max="11021" width="21.25" style="2" customWidth="1"/>
    <col min="11022" max="11022" width="10" style="2" customWidth="1"/>
    <col min="11023" max="11025" width="18" style="2" customWidth="1"/>
    <col min="11026" max="11257" width="9" style="2"/>
    <col min="11258" max="11258" width="4.125" style="2" customWidth="1"/>
    <col min="11259" max="11259" width="19.25" style="2" customWidth="1"/>
    <col min="11260" max="11260" width="21.375" style="2" customWidth="1"/>
    <col min="11261" max="11261" width="6.25" style="2" customWidth="1"/>
    <col min="11262" max="11262" width="4.125" style="2" customWidth="1"/>
    <col min="11263" max="11263" width="6.25" style="2" customWidth="1"/>
    <col min="11264" max="11264" width="7.125" style="2" customWidth="1"/>
    <col min="11265" max="11265" width="0" style="2" hidden="1" customWidth="1"/>
    <col min="11266" max="11266" width="43.375" style="2" customWidth="1"/>
    <col min="11267" max="11267" width="3.375" style="2" customWidth="1"/>
    <col min="11268" max="11271" width="8.75" style="2" customWidth="1"/>
    <col min="11272" max="11272" width="13.625" style="2" customWidth="1"/>
    <col min="11273" max="11273" width="10.875" style="2" customWidth="1"/>
    <col min="11274" max="11274" width="5.125" style="2" customWidth="1"/>
    <col min="11275" max="11275" width="4.5" style="2" customWidth="1"/>
    <col min="11276" max="11276" width="24.375" style="2" customWidth="1"/>
    <col min="11277" max="11277" width="21.25" style="2" customWidth="1"/>
    <col min="11278" max="11278" width="10" style="2" customWidth="1"/>
    <col min="11279" max="11281" width="18" style="2" customWidth="1"/>
    <col min="11282" max="11513" width="9" style="2"/>
    <col min="11514" max="11514" width="4.125" style="2" customWidth="1"/>
    <col min="11515" max="11515" width="19.25" style="2" customWidth="1"/>
    <col min="11516" max="11516" width="21.375" style="2" customWidth="1"/>
    <col min="11517" max="11517" width="6.25" style="2" customWidth="1"/>
    <col min="11518" max="11518" width="4.125" style="2" customWidth="1"/>
    <col min="11519" max="11519" width="6.25" style="2" customWidth="1"/>
    <col min="11520" max="11520" width="7.125" style="2" customWidth="1"/>
    <col min="11521" max="11521" width="0" style="2" hidden="1" customWidth="1"/>
    <col min="11522" max="11522" width="43.375" style="2" customWidth="1"/>
    <col min="11523" max="11523" width="3.375" style="2" customWidth="1"/>
    <col min="11524" max="11527" width="8.75" style="2" customWidth="1"/>
    <col min="11528" max="11528" width="13.625" style="2" customWidth="1"/>
    <col min="11529" max="11529" width="10.875" style="2" customWidth="1"/>
    <col min="11530" max="11530" width="5.125" style="2" customWidth="1"/>
    <col min="11531" max="11531" width="4.5" style="2" customWidth="1"/>
    <col min="11532" max="11532" width="24.375" style="2" customWidth="1"/>
    <col min="11533" max="11533" width="21.25" style="2" customWidth="1"/>
    <col min="11534" max="11534" width="10" style="2" customWidth="1"/>
    <col min="11535" max="11537" width="18" style="2" customWidth="1"/>
    <col min="11538" max="11769" width="9" style="2"/>
    <col min="11770" max="11770" width="4.125" style="2" customWidth="1"/>
    <col min="11771" max="11771" width="19.25" style="2" customWidth="1"/>
    <col min="11772" max="11772" width="21.375" style="2" customWidth="1"/>
    <col min="11773" max="11773" width="6.25" style="2" customWidth="1"/>
    <col min="11774" max="11774" width="4.125" style="2" customWidth="1"/>
    <col min="11775" max="11775" width="6.25" style="2" customWidth="1"/>
    <col min="11776" max="11776" width="7.125" style="2" customWidth="1"/>
    <col min="11777" max="11777" width="0" style="2" hidden="1" customWidth="1"/>
    <col min="11778" max="11778" width="43.375" style="2" customWidth="1"/>
    <col min="11779" max="11779" width="3.375" style="2" customWidth="1"/>
    <col min="11780" max="11783" width="8.75" style="2" customWidth="1"/>
    <col min="11784" max="11784" width="13.625" style="2" customWidth="1"/>
    <col min="11785" max="11785" width="10.875" style="2" customWidth="1"/>
    <col min="11786" max="11786" width="5.125" style="2" customWidth="1"/>
    <col min="11787" max="11787" width="4.5" style="2" customWidth="1"/>
    <col min="11788" max="11788" width="24.375" style="2" customWidth="1"/>
    <col min="11789" max="11789" width="21.25" style="2" customWidth="1"/>
    <col min="11790" max="11790" width="10" style="2" customWidth="1"/>
    <col min="11791" max="11793" width="18" style="2" customWidth="1"/>
    <col min="11794" max="12025" width="9" style="2"/>
    <col min="12026" max="12026" width="4.125" style="2" customWidth="1"/>
    <col min="12027" max="12027" width="19.25" style="2" customWidth="1"/>
    <col min="12028" max="12028" width="21.375" style="2" customWidth="1"/>
    <col min="12029" max="12029" width="6.25" style="2" customWidth="1"/>
    <col min="12030" max="12030" width="4.125" style="2" customWidth="1"/>
    <col min="12031" max="12031" width="6.25" style="2" customWidth="1"/>
    <col min="12032" max="12032" width="7.125" style="2" customWidth="1"/>
    <col min="12033" max="12033" width="0" style="2" hidden="1" customWidth="1"/>
    <col min="12034" max="12034" width="43.375" style="2" customWidth="1"/>
    <col min="12035" max="12035" width="3.375" style="2" customWidth="1"/>
    <col min="12036" max="12039" width="8.75" style="2" customWidth="1"/>
    <col min="12040" max="12040" width="13.625" style="2" customWidth="1"/>
    <col min="12041" max="12041" width="10.875" style="2" customWidth="1"/>
    <col min="12042" max="12042" width="5.125" style="2" customWidth="1"/>
    <col min="12043" max="12043" width="4.5" style="2" customWidth="1"/>
    <col min="12044" max="12044" width="24.375" style="2" customWidth="1"/>
    <col min="12045" max="12045" width="21.25" style="2" customWidth="1"/>
    <col min="12046" max="12046" width="10" style="2" customWidth="1"/>
    <col min="12047" max="12049" width="18" style="2" customWidth="1"/>
    <col min="12050" max="12281" width="9" style="2"/>
    <col min="12282" max="12282" width="4.125" style="2" customWidth="1"/>
    <col min="12283" max="12283" width="19.25" style="2" customWidth="1"/>
    <col min="12284" max="12284" width="21.375" style="2" customWidth="1"/>
    <col min="12285" max="12285" width="6.25" style="2" customWidth="1"/>
    <col min="12286" max="12286" width="4.125" style="2" customWidth="1"/>
    <col min="12287" max="12287" width="6.25" style="2" customWidth="1"/>
    <col min="12288" max="12288" width="7.125" style="2" customWidth="1"/>
    <col min="12289" max="12289" width="0" style="2" hidden="1" customWidth="1"/>
    <col min="12290" max="12290" width="43.375" style="2" customWidth="1"/>
    <col min="12291" max="12291" width="3.375" style="2" customWidth="1"/>
    <col min="12292" max="12295" width="8.75" style="2" customWidth="1"/>
    <col min="12296" max="12296" width="13.625" style="2" customWidth="1"/>
    <col min="12297" max="12297" width="10.875" style="2" customWidth="1"/>
    <col min="12298" max="12298" width="5.125" style="2" customWidth="1"/>
    <col min="12299" max="12299" width="4.5" style="2" customWidth="1"/>
    <col min="12300" max="12300" width="24.375" style="2" customWidth="1"/>
    <col min="12301" max="12301" width="21.25" style="2" customWidth="1"/>
    <col min="12302" max="12302" width="10" style="2" customWidth="1"/>
    <col min="12303" max="12305" width="18" style="2" customWidth="1"/>
    <col min="12306" max="12537" width="9" style="2"/>
    <col min="12538" max="12538" width="4.125" style="2" customWidth="1"/>
    <col min="12539" max="12539" width="19.25" style="2" customWidth="1"/>
    <col min="12540" max="12540" width="21.375" style="2" customWidth="1"/>
    <col min="12541" max="12541" width="6.25" style="2" customWidth="1"/>
    <col min="12542" max="12542" width="4.125" style="2" customWidth="1"/>
    <col min="12543" max="12543" width="6.25" style="2" customWidth="1"/>
    <col min="12544" max="12544" width="7.125" style="2" customWidth="1"/>
    <col min="12545" max="12545" width="0" style="2" hidden="1" customWidth="1"/>
    <col min="12546" max="12546" width="43.375" style="2" customWidth="1"/>
    <col min="12547" max="12547" width="3.375" style="2" customWidth="1"/>
    <col min="12548" max="12551" width="8.75" style="2" customWidth="1"/>
    <col min="12552" max="12552" width="13.625" style="2" customWidth="1"/>
    <col min="12553" max="12553" width="10.875" style="2" customWidth="1"/>
    <col min="12554" max="12554" width="5.125" style="2" customWidth="1"/>
    <col min="12555" max="12555" width="4.5" style="2" customWidth="1"/>
    <col min="12556" max="12556" width="24.375" style="2" customWidth="1"/>
    <col min="12557" max="12557" width="21.25" style="2" customWidth="1"/>
    <col min="12558" max="12558" width="10" style="2" customWidth="1"/>
    <col min="12559" max="12561" width="18" style="2" customWidth="1"/>
    <col min="12562" max="12793" width="9" style="2"/>
    <col min="12794" max="12794" width="4.125" style="2" customWidth="1"/>
    <col min="12795" max="12795" width="19.25" style="2" customWidth="1"/>
    <col min="12796" max="12796" width="21.375" style="2" customWidth="1"/>
    <col min="12797" max="12797" width="6.25" style="2" customWidth="1"/>
    <col min="12798" max="12798" width="4.125" style="2" customWidth="1"/>
    <col min="12799" max="12799" width="6.25" style="2" customWidth="1"/>
    <col min="12800" max="12800" width="7.125" style="2" customWidth="1"/>
    <col min="12801" max="12801" width="0" style="2" hidden="1" customWidth="1"/>
    <col min="12802" max="12802" width="43.375" style="2" customWidth="1"/>
    <col min="12803" max="12803" width="3.375" style="2" customWidth="1"/>
    <col min="12804" max="12807" width="8.75" style="2" customWidth="1"/>
    <col min="12808" max="12808" width="13.625" style="2" customWidth="1"/>
    <col min="12809" max="12809" width="10.875" style="2" customWidth="1"/>
    <col min="12810" max="12810" width="5.125" style="2" customWidth="1"/>
    <col min="12811" max="12811" width="4.5" style="2" customWidth="1"/>
    <col min="12812" max="12812" width="24.375" style="2" customWidth="1"/>
    <col min="12813" max="12813" width="21.25" style="2" customWidth="1"/>
    <col min="12814" max="12814" width="10" style="2" customWidth="1"/>
    <col min="12815" max="12817" width="18" style="2" customWidth="1"/>
    <col min="12818" max="13049" width="9" style="2"/>
    <col min="13050" max="13050" width="4.125" style="2" customWidth="1"/>
    <col min="13051" max="13051" width="19.25" style="2" customWidth="1"/>
    <col min="13052" max="13052" width="21.375" style="2" customWidth="1"/>
    <col min="13053" max="13053" width="6.25" style="2" customWidth="1"/>
    <col min="13054" max="13054" width="4.125" style="2" customWidth="1"/>
    <col min="13055" max="13055" width="6.25" style="2" customWidth="1"/>
    <col min="13056" max="13056" width="7.125" style="2" customWidth="1"/>
    <col min="13057" max="13057" width="0" style="2" hidden="1" customWidth="1"/>
    <col min="13058" max="13058" width="43.375" style="2" customWidth="1"/>
    <col min="13059" max="13059" width="3.375" style="2" customWidth="1"/>
    <col min="13060" max="13063" width="8.75" style="2" customWidth="1"/>
    <col min="13064" max="13064" width="13.625" style="2" customWidth="1"/>
    <col min="13065" max="13065" width="10.875" style="2" customWidth="1"/>
    <col min="13066" max="13066" width="5.125" style="2" customWidth="1"/>
    <col min="13067" max="13067" width="4.5" style="2" customWidth="1"/>
    <col min="13068" max="13068" width="24.375" style="2" customWidth="1"/>
    <col min="13069" max="13069" width="21.25" style="2" customWidth="1"/>
    <col min="13070" max="13070" width="10" style="2" customWidth="1"/>
    <col min="13071" max="13073" width="18" style="2" customWidth="1"/>
    <col min="13074" max="13305" width="9" style="2"/>
    <col min="13306" max="13306" width="4.125" style="2" customWidth="1"/>
    <col min="13307" max="13307" width="19.25" style="2" customWidth="1"/>
    <col min="13308" max="13308" width="21.375" style="2" customWidth="1"/>
    <col min="13309" max="13309" width="6.25" style="2" customWidth="1"/>
    <col min="13310" max="13310" width="4.125" style="2" customWidth="1"/>
    <col min="13311" max="13311" width="6.25" style="2" customWidth="1"/>
    <col min="13312" max="13312" width="7.125" style="2" customWidth="1"/>
    <col min="13313" max="13313" width="0" style="2" hidden="1" customWidth="1"/>
    <col min="13314" max="13314" width="43.375" style="2" customWidth="1"/>
    <col min="13315" max="13315" width="3.375" style="2" customWidth="1"/>
    <col min="13316" max="13319" width="8.75" style="2" customWidth="1"/>
    <col min="13320" max="13320" width="13.625" style="2" customWidth="1"/>
    <col min="13321" max="13321" width="10.875" style="2" customWidth="1"/>
    <col min="13322" max="13322" width="5.125" style="2" customWidth="1"/>
    <col min="13323" max="13323" width="4.5" style="2" customWidth="1"/>
    <col min="13324" max="13324" width="24.375" style="2" customWidth="1"/>
    <col min="13325" max="13325" width="21.25" style="2" customWidth="1"/>
    <col min="13326" max="13326" width="10" style="2" customWidth="1"/>
    <col min="13327" max="13329" width="18" style="2" customWidth="1"/>
    <col min="13330" max="13561" width="9" style="2"/>
    <col min="13562" max="13562" width="4.125" style="2" customWidth="1"/>
    <col min="13563" max="13563" width="19.25" style="2" customWidth="1"/>
    <col min="13564" max="13564" width="21.375" style="2" customWidth="1"/>
    <col min="13565" max="13565" width="6.25" style="2" customWidth="1"/>
    <col min="13566" max="13566" width="4.125" style="2" customWidth="1"/>
    <col min="13567" max="13567" width="6.25" style="2" customWidth="1"/>
    <col min="13568" max="13568" width="7.125" style="2" customWidth="1"/>
    <col min="13569" max="13569" width="0" style="2" hidden="1" customWidth="1"/>
    <col min="13570" max="13570" width="43.375" style="2" customWidth="1"/>
    <col min="13571" max="13571" width="3.375" style="2" customWidth="1"/>
    <col min="13572" max="13575" width="8.75" style="2" customWidth="1"/>
    <col min="13576" max="13576" width="13.625" style="2" customWidth="1"/>
    <col min="13577" max="13577" width="10.875" style="2" customWidth="1"/>
    <col min="13578" max="13578" width="5.125" style="2" customWidth="1"/>
    <col min="13579" max="13579" width="4.5" style="2" customWidth="1"/>
    <col min="13580" max="13580" width="24.375" style="2" customWidth="1"/>
    <col min="13581" max="13581" width="21.25" style="2" customWidth="1"/>
    <col min="13582" max="13582" width="10" style="2" customWidth="1"/>
    <col min="13583" max="13585" width="18" style="2" customWidth="1"/>
    <col min="13586" max="13817" width="9" style="2"/>
    <col min="13818" max="13818" width="4.125" style="2" customWidth="1"/>
    <col min="13819" max="13819" width="19.25" style="2" customWidth="1"/>
    <col min="13820" max="13820" width="21.375" style="2" customWidth="1"/>
    <col min="13821" max="13821" width="6.25" style="2" customWidth="1"/>
    <col min="13822" max="13822" width="4.125" style="2" customWidth="1"/>
    <col min="13823" max="13823" width="6.25" style="2" customWidth="1"/>
    <col min="13824" max="13824" width="7.125" style="2" customWidth="1"/>
    <col min="13825" max="13825" width="0" style="2" hidden="1" customWidth="1"/>
    <col min="13826" max="13826" width="43.375" style="2" customWidth="1"/>
    <col min="13827" max="13827" width="3.375" style="2" customWidth="1"/>
    <col min="13828" max="13831" width="8.75" style="2" customWidth="1"/>
    <col min="13832" max="13832" width="13.625" style="2" customWidth="1"/>
    <col min="13833" max="13833" width="10.875" style="2" customWidth="1"/>
    <col min="13834" max="13834" width="5.125" style="2" customWidth="1"/>
    <col min="13835" max="13835" width="4.5" style="2" customWidth="1"/>
    <col min="13836" max="13836" width="24.375" style="2" customWidth="1"/>
    <col min="13837" max="13837" width="21.25" style="2" customWidth="1"/>
    <col min="13838" max="13838" width="10" style="2" customWidth="1"/>
    <col min="13839" max="13841" width="18" style="2" customWidth="1"/>
    <col min="13842" max="14073" width="9" style="2"/>
    <col min="14074" max="14074" width="4.125" style="2" customWidth="1"/>
    <col min="14075" max="14075" width="19.25" style="2" customWidth="1"/>
    <col min="14076" max="14076" width="21.375" style="2" customWidth="1"/>
    <col min="14077" max="14077" width="6.25" style="2" customWidth="1"/>
    <col min="14078" max="14078" width="4.125" style="2" customWidth="1"/>
    <col min="14079" max="14079" width="6.25" style="2" customWidth="1"/>
    <col min="14080" max="14080" width="7.125" style="2" customWidth="1"/>
    <col min="14081" max="14081" width="0" style="2" hidden="1" customWidth="1"/>
    <col min="14082" max="14082" width="43.375" style="2" customWidth="1"/>
    <col min="14083" max="14083" width="3.375" style="2" customWidth="1"/>
    <col min="14084" max="14087" width="8.75" style="2" customWidth="1"/>
    <col min="14088" max="14088" width="13.625" style="2" customWidth="1"/>
    <col min="14089" max="14089" width="10.875" style="2" customWidth="1"/>
    <col min="14090" max="14090" width="5.125" style="2" customWidth="1"/>
    <col min="14091" max="14091" width="4.5" style="2" customWidth="1"/>
    <col min="14092" max="14092" width="24.375" style="2" customWidth="1"/>
    <col min="14093" max="14093" width="21.25" style="2" customWidth="1"/>
    <col min="14094" max="14094" width="10" style="2" customWidth="1"/>
    <col min="14095" max="14097" width="18" style="2" customWidth="1"/>
    <col min="14098" max="14329" width="9" style="2"/>
    <col min="14330" max="14330" width="4.125" style="2" customWidth="1"/>
    <col min="14331" max="14331" width="19.25" style="2" customWidth="1"/>
    <col min="14332" max="14332" width="21.375" style="2" customWidth="1"/>
    <col min="14333" max="14333" width="6.25" style="2" customWidth="1"/>
    <col min="14334" max="14334" width="4.125" style="2" customWidth="1"/>
    <col min="14335" max="14335" width="6.25" style="2" customWidth="1"/>
    <col min="14336" max="14336" width="7.125" style="2" customWidth="1"/>
    <col min="14337" max="14337" width="0" style="2" hidden="1" customWidth="1"/>
    <col min="14338" max="14338" width="43.375" style="2" customWidth="1"/>
    <col min="14339" max="14339" width="3.375" style="2" customWidth="1"/>
    <col min="14340" max="14343" width="8.75" style="2" customWidth="1"/>
    <col min="14344" max="14344" width="13.625" style="2" customWidth="1"/>
    <col min="14345" max="14345" width="10.875" style="2" customWidth="1"/>
    <col min="14346" max="14346" width="5.125" style="2" customWidth="1"/>
    <col min="14347" max="14347" width="4.5" style="2" customWidth="1"/>
    <col min="14348" max="14348" width="24.375" style="2" customWidth="1"/>
    <col min="14349" max="14349" width="21.25" style="2" customWidth="1"/>
    <col min="14350" max="14350" width="10" style="2" customWidth="1"/>
    <col min="14351" max="14353" width="18" style="2" customWidth="1"/>
    <col min="14354" max="14585" width="9" style="2"/>
    <col min="14586" max="14586" width="4.125" style="2" customWidth="1"/>
    <col min="14587" max="14587" width="19.25" style="2" customWidth="1"/>
    <col min="14588" max="14588" width="21.375" style="2" customWidth="1"/>
    <col min="14589" max="14589" width="6.25" style="2" customWidth="1"/>
    <col min="14590" max="14590" width="4.125" style="2" customWidth="1"/>
    <col min="14591" max="14591" width="6.25" style="2" customWidth="1"/>
    <col min="14592" max="14592" width="7.125" style="2" customWidth="1"/>
    <col min="14593" max="14593" width="0" style="2" hidden="1" customWidth="1"/>
    <col min="14594" max="14594" width="43.375" style="2" customWidth="1"/>
    <col min="14595" max="14595" width="3.375" style="2" customWidth="1"/>
    <col min="14596" max="14599" width="8.75" style="2" customWidth="1"/>
    <col min="14600" max="14600" width="13.625" style="2" customWidth="1"/>
    <col min="14601" max="14601" width="10.875" style="2" customWidth="1"/>
    <col min="14602" max="14602" width="5.125" style="2" customWidth="1"/>
    <col min="14603" max="14603" width="4.5" style="2" customWidth="1"/>
    <col min="14604" max="14604" width="24.375" style="2" customWidth="1"/>
    <col min="14605" max="14605" width="21.25" style="2" customWidth="1"/>
    <col min="14606" max="14606" width="10" style="2" customWidth="1"/>
    <col min="14607" max="14609" width="18" style="2" customWidth="1"/>
    <col min="14610" max="14841" width="9" style="2"/>
    <col min="14842" max="14842" width="4.125" style="2" customWidth="1"/>
    <col min="14843" max="14843" width="19.25" style="2" customWidth="1"/>
    <col min="14844" max="14844" width="21.375" style="2" customWidth="1"/>
    <col min="14845" max="14845" width="6.25" style="2" customWidth="1"/>
    <col min="14846" max="14846" width="4.125" style="2" customWidth="1"/>
    <col min="14847" max="14847" width="6.25" style="2" customWidth="1"/>
    <col min="14848" max="14848" width="7.125" style="2" customWidth="1"/>
    <col min="14849" max="14849" width="0" style="2" hidden="1" customWidth="1"/>
    <col min="14850" max="14850" width="43.375" style="2" customWidth="1"/>
    <col min="14851" max="14851" width="3.375" style="2" customWidth="1"/>
    <col min="14852" max="14855" width="8.75" style="2" customWidth="1"/>
    <col min="14856" max="14856" width="13.625" style="2" customWidth="1"/>
    <col min="14857" max="14857" width="10.875" style="2" customWidth="1"/>
    <col min="14858" max="14858" width="5.125" style="2" customWidth="1"/>
    <col min="14859" max="14859" width="4.5" style="2" customWidth="1"/>
    <col min="14860" max="14860" width="24.375" style="2" customWidth="1"/>
    <col min="14861" max="14861" width="21.25" style="2" customWidth="1"/>
    <col min="14862" max="14862" width="10" style="2" customWidth="1"/>
    <col min="14863" max="14865" width="18" style="2" customWidth="1"/>
    <col min="14866" max="15097" width="9" style="2"/>
    <col min="15098" max="15098" width="4.125" style="2" customWidth="1"/>
    <col min="15099" max="15099" width="19.25" style="2" customWidth="1"/>
    <col min="15100" max="15100" width="21.375" style="2" customWidth="1"/>
    <col min="15101" max="15101" width="6.25" style="2" customWidth="1"/>
    <col min="15102" max="15102" width="4.125" style="2" customWidth="1"/>
    <col min="15103" max="15103" width="6.25" style="2" customWidth="1"/>
    <col min="15104" max="15104" width="7.125" style="2" customWidth="1"/>
    <col min="15105" max="15105" width="0" style="2" hidden="1" customWidth="1"/>
    <col min="15106" max="15106" width="43.375" style="2" customWidth="1"/>
    <col min="15107" max="15107" width="3.375" style="2" customWidth="1"/>
    <col min="15108" max="15111" width="8.75" style="2" customWidth="1"/>
    <col min="15112" max="15112" width="13.625" style="2" customWidth="1"/>
    <col min="15113" max="15113" width="10.875" style="2" customWidth="1"/>
    <col min="15114" max="15114" width="5.125" style="2" customWidth="1"/>
    <col min="15115" max="15115" width="4.5" style="2" customWidth="1"/>
    <col min="15116" max="15116" width="24.375" style="2" customWidth="1"/>
    <col min="15117" max="15117" width="21.25" style="2" customWidth="1"/>
    <col min="15118" max="15118" width="10" style="2" customWidth="1"/>
    <col min="15119" max="15121" width="18" style="2" customWidth="1"/>
    <col min="15122" max="15353" width="9" style="2"/>
    <col min="15354" max="15354" width="4.125" style="2" customWidth="1"/>
    <col min="15355" max="15355" width="19.25" style="2" customWidth="1"/>
    <col min="15356" max="15356" width="21.375" style="2" customWidth="1"/>
    <col min="15357" max="15357" width="6.25" style="2" customWidth="1"/>
    <col min="15358" max="15358" width="4.125" style="2" customWidth="1"/>
    <col min="15359" max="15359" width="6.25" style="2" customWidth="1"/>
    <col min="15360" max="15360" width="7.125" style="2" customWidth="1"/>
    <col min="15361" max="15361" width="0" style="2" hidden="1" customWidth="1"/>
    <col min="15362" max="15362" width="43.375" style="2" customWidth="1"/>
    <col min="15363" max="15363" width="3.375" style="2" customWidth="1"/>
    <col min="15364" max="15367" width="8.75" style="2" customWidth="1"/>
    <col min="15368" max="15368" width="13.625" style="2" customWidth="1"/>
    <col min="15369" max="15369" width="10.875" style="2" customWidth="1"/>
    <col min="15370" max="15370" width="5.125" style="2" customWidth="1"/>
    <col min="15371" max="15371" width="4.5" style="2" customWidth="1"/>
    <col min="15372" max="15372" width="24.375" style="2" customWidth="1"/>
    <col min="15373" max="15373" width="21.25" style="2" customWidth="1"/>
    <col min="15374" max="15374" width="10" style="2" customWidth="1"/>
    <col min="15375" max="15377" width="18" style="2" customWidth="1"/>
    <col min="15378" max="15609" width="9" style="2"/>
    <col min="15610" max="15610" width="4.125" style="2" customWidth="1"/>
    <col min="15611" max="15611" width="19.25" style="2" customWidth="1"/>
    <col min="15612" max="15612" width="21.375" style="2" customWidth="1"/>
    <col min="15613" max="15613" width="6.25" style="2" customWidth="1"/>
    <col min="15614" max="15614" width="4.125" style="2" customWidth="1"/>
    <col min="15615" max="15615" width="6.25" style="2" customWidth="1"/>
    <col min="15616" max="15616" width="7.125" style="2" customWidth="1"/>
    <col min="15617" max="15617" width="0" style="2" hidden="1" customWidth="1"/>
    <col min="15618" max="15618" width="43.375" style="2" customWidth="1"/>
    <col min="15619" max="15619" width="3.375" style="2" customWidth="1"/>
    <col min="15620" max="15623" width="8.75" style="2" customWidth="1"/>
    <col min="15624" max="15624" width="13.625" style="2" customWidth="1"/>
    <col min="15625" max="15625" width="10.875" style="2" customWidth="1"/>
    <col min="15626" max="15626" width="5.125" style="2" customWidth="1"/>
    <col min="15627" max="15627" width="4.5" style="2" customWidth="1"/>
    <col min="15628" max="15628" width="24.375" style="2" customWidth="1"/>
    <col min="15629" max="15629" width="21.25" style="2" customWidth="1"/>
    <col min="15630" max="15630" width="10" style="2" customWidth="1"/>
    <col min="15631" max="15633" width="18" style="2" customWidth="1"/>
    <col min="15634" max="15865" width="9" style="2"/>
    <col min="15866" max="15866" width="4.125" style="2" customWidth="1"/>
    <col min="15867" max="15867" width="19.25" style="2" customWidth="1"/>
    <col min="15868" max="15868" width="21.375" style="2" customWidth="1"/>
    <col min="15869" max="15869" width="6.25" style="2" customWidth="1"/>
    <col min="15870" max="15870" width="4.125" style="2" customWidth="1"/>
    <col min="15871" max="15871" width="6.25" style="2" customWidth="1"/>
    <col min="15872" max="15872" width="7.125" style="2" customWidth="1"/>
    <col min="15873" max="15873" width="0" style="2" hidden="1" customWidth="1"/>
    <col min="15874" max="15874" width="43.375" style="2" customWidth="1"/>
    <col min="15875" max="15875" width="3.375" style="2" customWidth="1"/>
    <col min="15876" max="15879" width="8.75" style="2" customWidth="1"/>
    <col min="15880" max="15880" width="13.625" style="2" customWidth="1"/>
    <col min="15881" max="15881" width="10.875" style="2" customWidth="1"/>
    <col min="15882" max="15882" width="5.125" style="2" customWidth="1"/>
    <col min="15883" max="15883" width="4.5" style="2" customWidth="1"/>
    <col min="15884" max="15884" width="24.375" style="2" customWidth="1"/>
    <col min="15885" max="15885" width="21.25" style="2" customWidth="1"/>
    <col min="15886" max="15886" width="10" style="2" customWidth="1"/>
    <col min="15887" max="15889" width="18" style="2" customWidth="1"/>
    <col min="15890" max="16121" width="9" style="2"/>
    <col min="16122" max="16122" width="4.125" style="2" customWidth="1"/>
    <col min="16123" max="16123" width="19.25" style="2" customWidth="1"/>
    <col min="16124" max="16124" width="21.375" style="2" customWidth="1"/>
    <col min="16125" max="16125" width="6.25" style="2" customWidth="1"/>
    <col min="16126" max="16126" width="4.125" style="2" customWidth="1"/>
    <col min="16127" max="16127" width="6.25" style="2" customWidth="1"/>
    <col min="16128" max="16128" width="7.125" style="2" customWidth="1"/>
    <col min="16129" max="16129" width="0" style="2" hidden="1" customWidth="1"/>
    <col min="16130" max="16130" width="43.375" style="2" customWidth="1"/>
    <col min="16131" max="16131" width="3.375" style="2" customWidth="1"/>
    <col min="16132" max="16135" width="8.75" style="2" customWidth="1"/>
    <col min="16136" max="16136" width="13.625" style="2" customWidth="1"/>
    <col min="16137" max="16137" width="10.875" style="2" customWidth="1"/>
    <col min="16138" max="16138" width="5.125" style="2" customWidth="1"/>
    <col min="16139" max="16139" width="4.5" style="2" customWidth="1"/>
    <col min="16140" max="16140" width="24.375" style="2" customWidth="1"/>
    <col min="16141" max="16141" width="21.25" style="2" customWidth="1"/>
    <col min="16142" max="16142" width="10" style="2" customWidth="1"/>
    <col min="16143" max="16145" width="18" style="2" customWidth="1"/>
    <col min="16146" max="16384" width="9" style="2"/>
  </cols>
  <sheetData>
    <row r="1" spans="1:17" ht="30.75" customHeight="1" x14ac:dyDescent="0.15">
      <c r="A1" s="85" t="s">
        <v>85</v>
      </c>
      <c r="B1" s="85"/>
      <c r="C1" s="86" t="s">
        <v>1</v>
      </c>
      <c r="D1" s="86"/>
      <c r="E1" s="86"/>
      <c r="F1" s="86"/>
      <c r="G1" s="86"/>
      <c r="H1" s="86"/>
      <c r="I1" s="86"/>
      <c r="J1" s="86"/>
      <c r="K1" s="86"/>
      <c r="L1" s="1"/>
      <c r="M1" s="1"/>
      <c r="N1" s="1"/>
      <c r="O1" s="2"/>
      <c r="P1" s="2"/>
      <c r="Q1" s="2"/>
    </row>
    <row r="2" spans="1:17" ht="18.75" customHeight="1" x14ac:dyDescent="0.15">
      <c r="A2" s="74"/>
      <c r="B2" s="74"/>
      <c r="C2" s="75"/>
      <c r="D2" s="3"/>
      <c r="E2" s="75"/>
      <c r="F2" s="4"/>
      <c r="G2" s="4"/>
      <c r="H2" s="4"/>
      <c r="I2" s="75"/>
      <c r="J2" s="75"/>
      <c r="K2" s="87" t="s">
        <v>2</v>
      </c>
      <c r="L2" s="87"/>
      <c r="M2" s="87"/>
      <c r="N2" s="1"/>
      <c r="O2" s="2"/>
      <c r="P2" s="2"/>
      <c r="Q2" s="2"/>
    </row>
    <row r="3" spans="1:17" ht="15.75" customHeight="1" x14ac:dyDescent="0.15">
      <c r="A3" s="74"/>
      <c r="B3" s="74"/>
      <c r="C3" s="75"/>
      <c r="D3" s="3"/>
      <c r="E3" s="75"/>
      <c r="F3" s="4"/>
      <c r="G3" s="5"/>
      <c r="H3" s="5"/>
      <c r="I3" s="75"/>
      <c r="J3" s="6"/>
      <c r="K3" s="7" t="s">
        <v>3</v>
      </c>
      <c r="L3" s="8" t="s">
        <v>4</v>
      </c>
      <c r="M3" s="8" t="s">
        <v>5</v>
      </c>
      <c r="N3" s="9"/>
      <c r="O3" s="2"/>
      <c r="P3" s="2"/>
      <c r="Q3" s="2"/>
    </row>
    <row r="4" spans="1:17" ht="30" customHeight="1" x14ac:dyDescent="0.15">
      <c r="A4" s="74"/>
      <c r="B4" s="74"/>
      <c r="C4" s="75"/>
      <c r="D4" s="3"/>
      <c r="E4" s="75"/>
      <c r="F4" s="4"/>
      <c r="G4" s="5"/>
      <c r="H4" s="5"/>
      <c r="I4" s="75"/>
      <c r="J4" s="10" t="s">
        <v>6</v>
      </c>
      <c r="K4" s="11"/>
      <c r="L4" s="12"/>
      <c r="M4" s="12"/>
      <c r="N4" s="13"/>
      <c r="O4" s="2"/>
      <c r="P4" s="2"/>
      <c r="Q4" s="2"/>
    </row>
    <row r="5" spans="1:17" ht="30" customHeight="1" x14ac:dyDescent="0.15">
      <c r="A5" s="74"/>
      <c r="B5" s="74"/>
      <c r="C5" s="75"/>
      <c r="D5" s="3"/>
      <c r="E5" s="75"/>
      <c r="F5" s="4"/>
      <c r="G5" s="5"/>
      <c r="H5" s="5"/>
      <c r="I5" s="75"/>
      <c r="J5" s="10" t="s">
        <v>7</v>
      </c>
      <c r="K5" s="11"/>
      <c r="L5" s="12"/>
      <c r="M5" s="12"/>
      <c r="N5" s="13"/>
      <c r="O5" s="2"/>
      <c r="P5" s="2"/>
      <c r="Q5" s="2"/>
    </row>
    <row r="6" spans="1:17" ht="30" customHeight="1" x14ac:dyDescent="0.15">
      <c r="A6" s="74"/>
      <c r="B6" s="74"/>
      <c r="C6" s="75"/>
      <c r="D6" s="3"/>
      <c r="E6" s="75"/>
      <c r="F6" s="4"/>
      <c r="G6" s="14"/>
      <c r="H6" s="14"/>
      <c r="I6" s="75"/>
      <c r="J6" s="10" t="s">
        <v>8</v>
      </c>
      <c r="K6" s="11"/>
      <c r="L6" s="12"/>
      <c r="M6" s="12"/>
      <c r="N6" s="13"/>
      <c r="O6" s="88" t="s">
        <v>9</v>
      </c>
      <c r="P6" s="89"/>
      <c r="Q6" s="77"/>
    </row>
    <row r="7" spans="1:17" ht="24" customHeight="1" thickBot="1" x14ac:dyDescent="0.3">
      <c r="A7" s="90" t="s">
        <v>194</v>
      </c>
      <c r="B7" s="91"/>
      <c r="C7" s="91"/>
      <c r="D7" s="91"/>
      <c r="E7" s="91"/>
      <c r="F7" s="76"/>
      <c r="G7" s="76"/>
      <c r="H7" s="76"/>
      <c r="I7" s="2"/>
      <c r="J7" s="2"/>
      <c r="K7" s="78"/>
      <c r="L7" s="15"/>
      <c r="M7" s="1"/>
      <c r="N7" s="1"/>
      <c r="O7" s="92" t="s">
        <v>86</v>
      </c>
      <c r="P7" s="93"/>
      <c r="Q7" s="79"/>
    </row>
    <row r="8" spans="1:17" ht="21.75" thickBot="1" x14ac:dyDescent="0.2">
      <c r="A8" s="58"/>
      <c r="B8" s="27" t="s">
        <v>11</v>
      </c>
      <c r="C8" s="27" t="s">
        <v>12</v>
      </c>
      <c r="D8" s="28" t="s">
        <v>13</v>
      </c>
      <c r="E8" s="27" t="s">
        <v>14</v>
      </c>
      <c r="F8" s="29" t="s">
        <v>15</v>
      </c>
      <c r="G8" s="29" t="s">
        <v>16</v>
      </c>
      <c r="H8" s="81" t="s">
        <v>17</v>
      </c>
      <c r="I8" s="95" t="s">
        <v>18</v>
      </c>
      <c r="J8" s="96"/>
      <c r="K8" s="97" t="s">
        <v>19</v>
      </c>
      <c r="L8" s="98"/>
      <c r="M8" s="30" t="s">
        <v>20</v>
      </c>
      <c r="N8" s="31" t="s">
        <v>21</v>
      </c>
      <c r="O8" s="32" t="s">
        <v>22</v>
      </c>
      <c r="P8" s="33" t="s">
        <v>23</v>
      </c>
      <c r="Q8" s="16"/>
    </row>
    <row r="9" spans="1:17" ht="18.75" customHeight="1" x14ac:dyDescent="0.15">
      <c r="A9" s="82" t="s">
        <v>59</v>
      </c>
      <c r="B9" s="34" t="s">
        <v>32</v>
      </c>
      <c r="C9" s="34"/>
      <c r="D9" s="35"/>
      <c r="E9" s="36"/>
      <c r="F9" s="36"/>
      <c r="G9" s="37"/>
      <c r="H9" s="37"/>
      <c r="I9" s="99"/>
      <c r="J9" s="100"/>
      <c r="K9" s="38" t="s">
        <v>32</v>
      </c>
      <c r="L9" s="39">
        <f>ROUNDUP((K4*M9)+(K5*M9*0.75)+(K6*(M9*2)),2)</f>
        <v>0</v>
      </c>
      <c r="M9" s="35">
        <v>110</v>
      </c>
      <c r="N9" s="40">
        <f>ROUNDUP(M9*0.75,2)</f>
        <v>82.5</v>
      </c>
      <c r="O9" s="41"/>
      <c r="P9" s="67"/>
    </row>
    <row r="10" spans="1:17" ht="18.75" customHeight="1" x14ac:dyDescent="0.15">
      <c r="A10" s="83"/>
      <c r="B10" s="42"/>
      <c r="C10" s="42"/>
      <c r="D10" s="43"/>
      <c r="E10" s="44"/>
      <c r="F10" s="44"/>
      <c r="G10" s="45"/>
      <c r="H10" s="45"/>
      <c r="I10" s="101"/>
      <c r="J10" s="101"/>
      <c r="K10" s="46"/>
      <c r="L10" s="47"/>
      <c r="M10" s="43"/>
      <c r="N10" s="48"/>
      <c r="O10" s="49"/>
      <c r="P10" s="68"/>
    </row>
    <row r="11" spans="1:17" ht="18.75" customHeight="1" x14ac:dyDescent="0.15">
      <c r="A11" s="83"/>
      <c r="B11" s="50"/>
      <c r="C11" s="50"/>
      <c r="D11" s="51"/>
      <c r="E11" s="52"/>
      <c r="F11" s="52"/>
      <c r="G11" s="53"/>
      <c r="H11" s="53"/>
      <c r="I11" s="102"/>
      <c r="J11" s="102"/>
      <c r="K11" s="54"/>
      <c r="L11" s="55"/>
      <c r="M11" s="51"/>
      <c r="N11" s="56"/>
      <c r="O11" s="57"/>
      <c r="P11" s="69"/>
    </row>
    <row r="12" spans="1:17" ht="18.75" customHeight="1" x14ac:dyDescent="0.15">
      <c r="A12" s="83"/>
      <c r="B12" s="42" t="s">
        <v>130</v>
      </c>
      <c r="C12" s="42" t="s">
        <v>132</v>
      </c>
      <c r="D12" s="43">
        <v>40</v>
      </c>
      <c r="E12" s="44" t="s">
        <v>34</v>
      </c>
      <c r="F12" s="44">
        <f>ROUNDUP(D12*0.75,2)</f>
        <v>30</v>
      </c>
      <c r="G12" s="45">
        <f>ROUNDUP((K4*D12)+(K5*D12*0.75)+(K6*(D12*2)),0)</f>
        <v>0</v>
      </c>
      <c r="H12" s="45">
        <f>G12</f>
        <v>0</v>
      </c>
      <c r="I12" s="103" t="s">
        <v>131</v>
      </c>
      <c r="J12" s="104"/>
      <c r="K12" s="46" t="s">
        <v>30</v>
      </c>
      <c r="L12" s="47">
        <f>ROUNDUP((K4*M12)+(K5*M12*0.75)+(K6*(M12*2)),2)</f>
        <v>0</v>
      </c>
      <c r="M12" s="43">
        <v>1</v>
      </c>
      <c r="N12" s="48">
        <f t="shared" ref="N12:N17" si="0">ROUNDUP(M12*0.75,2)</f>
        <v>0.75</v>
      </c>
      <c r="O12" s="49"/>
      <c r="P12" s="68"/>
    </row>
    <row r="13" spans="1:17" ht="18.75" customHeight="1" x14ac:dyDescent="0.15">
      <c r="A13" s="83"/>
      <c r="B13" s="42"/>
      <c r="C13" s="42" t="s">
        <v>29</v>
      </c>
      <c r="D13" s="43">
        <v>20</v>
      </c>
      <c r="E13" s="44" t="s">
        <v>34</v>
      </c>
      <c r="F13" s="44">
        <f>ROUNDUP(D13*0.75,2)</f>
        <v>15</v>
      </c>
      <c r="G13" s="45">
        <f>ROUNDUP((K4*D13)+(K5*D13*0.75)+(K6*(D13*2)),0)</f>
        <v>0</v>
      </c>
      <c r="H13" s="45">
        <f>G13+(G13*6/100)</f>
        <v>0</v>
      </c>
      <c r="I13" s="101"/>
      <c r="J13" s="101"/>
      <c r="K13" s="46" t="s">
        <v>35</v>
      </c>
      <c r="L13" s="47">
        <f>ROUNDUP((K4*M13)+(K5*M13*0.75)+(K6*(M13*2)),2)</f>
        <v>0</v>
      </c>
      <c r="M13" s="43">
        <v>0.1</v>
      </c>
      <c r="N13" s="48">
        <f t="shared" si="0"/>
        <v>0.08</v>
      </c>
      <c r="O13" s="49"/>
      <c r="P13" s="68"/>
    </row>
    <row r="14" spans="1:17" ht="18.75" customHeight="1" x14ac:dyDescent="0.15">
      <c r="A14" s="83"/>
      <c r="B14" s="42"/>
      <c r="C14" s="42" t="s">
        <v>72</v>
      </c>
      <c r="D14" s="43">
        <v>5</v>
      </c>
      <c r="E14" s="44" t="s">
        <v>34</v>
      </c>
      <c r="F14" s="44">
        <f>ROUNDUP(D14*0.75,2)</f>
        <v>3.75</v>
      </c>
      <c r="G14" s="45">
        <f>ROUNDUP((K4*D14)+(K5*D14*0.75)+(K6*(D14*2)),0)</f>
        <v>0</v>
      </c>
      <c r="H14" s="45">
        <f>G14</f>
        <v>0</v>
      </c>
      <c r="I14" s="101"/>
      <c r="J14" s="101"/>
      <c r="K14" s="46" t="s">
        <v>73</v>
      </c>
      <c r="L14" s="47">
        <f>ROUNDUP((K4*M14)+(K5*M14*0.75)+(K6*(M14*2)),2)</f>
        <v>0</v>
      </c>
      <c r="M14" s="43">
        <v>0.01</v>
      </c>
      <c r="N14" s="48">
        <f t="shared" si="0"/>
        <v>0.01</v>
      </c>
      <c r="O14" s="49" t="s">
        <v>37</v>
      </c>
      <c r="P14" s="68"/>
    </row>
    <row r="15" spans="1:17" ht="18.75" customHeight="1" x14ac:dyDescent="0.15">
      <c r="A15" s="83"/>
      <c r="B15" s="42"/>
      <c r="C15" s="42" t="s">
        <v>60</v>
      </c>
      <c r="D15" s="43">
        <v>5</v>
      </c>
      <c r="E15" s="44" t="s">
        <v>61</v>
      </c>
      <c r="F15" s="44">
        <f>ROUNDUP(D15*0.75,2)</f>
        <v>3.75</v>
      </c>
      <c r="G15" s="45">
        <f>ROUNDUP((K4*D15)+(K5*D15*0.75)+(K6*(D15*2)),0)</f>
        <v>0</v>
      </c>
      <c r="H15" s="45">
        <f>G15</f>
        <v>0</v>
      </c>
      <c r="I15" s="101"/>
      <c r="J15" s="101"/>
      <c r="K15" s="46" t="s">
        <v>30</v>
      </c>
      <c r="L15" s="47">
        <f>ROUNDUP((K4*M15)+(K5*M15*0.75)+(K6*(M15*2)),2)</f>
        <v>0</v>
      </c>
      <c r="M15" s="43">
        <v>1</v>
      </c>
      <c r="N15" s="48">
        <f t="shared" si="0"/>
        <v>0.75</v>
      </c>
      <c r="O15" s="49" t="s">
        <v>33</v>
      </c>
      <c r="P15" s="68"/>
    </row>
    <row r="16" spans="1:17" ht="18.75" customHeight="1" x14ac:dyDescent="0.15">
      <c r="A16" s="83"/>
      <c r="B16" s="42"/>
      <c r="C16" s="42" t="s">
        <v>106</v>
      </c>
      <c r="D16" s="43">
        <v>20</v>
      </c>
      <c r="E16" s="44" t="s">
        <v>34</v>
      </c>
      <c r="F16" s="44">
        <f>ROUNDUP(D16*0.75,2)</f>
        <v>15</v>
      </c>
      <c r="G16" s="45">
        <f>ROUNDUP((K4*D16)+(K5*D16*0.75)+(K6*(D16*2)),0)</f>
        <v>0</v>
      </c>
      <c r="H16" s="45">
        <f>G16+(G16*3/100)</f>
        <v>0</v>
      </c>
      <c r="I16" s="101"/>
      <c r="J16" s="101"/>
      <c r="K16" s="46" t="s">
        <v>27</v>
      </c>
      <c r="L16" s="47">
        <f>ROUNDUP((K4*M16)+(K5*M16*0.75)+(K6*(M16*2)),2)</f>
        <v>0</v>
      </c>
      <c r="M16" s="43">
        <v>2.5</v>
      </c>
      <c r="N16" s="48">
        <f t="shared" si="0"/>
        <v>1.8800000000000001</v>
      </c>
      <c r="O16" s="49"/>
      <c r="P16" s="68"/>
    </row>
    <row r="17" spans="1:16" ht="18.75" customHeight="1" x14ac:dyDescent="0.15">
      <c r="A17" s="83"/>
      <c r="B17" s="42"/>
      <c r="C17" s="42"/>
      <c r="D17" s="43"/>
      <c r="E17" s="44"/>
      <c r="F17" s="44"/>
      <c r="G17" s="45"/>
      <c r="H17" s="45"/>
      <c r="I17" s="101"/>
      <c r="J17" s="101"/>
      <c r="K17" s="46" t="s">
        <v>38</v>
      </c>
      <c r="L17" s="47">
        <f>ROUNDUP((K4*M17)+(K5*M17*0.75)+(K6*(M17*2)),2)</f>
        <v>0</v>
      </c>
      <c r="M17" s="43">
        <v>1.5</v>
      </c>
      <c r="N17" s="48">
        <f t="shared" si="0"/>
        <v>1.1300000000000001</v>
      </c>
      <c r="O17" s="49"/>
      <c r="P17" s="68"/>
    </row>
    <row r="18" spans="1:16" ht="18.75" customHeight="1" x14ac:dyDescent="0.15">
      <c r="A18" s="83"/>
      <c r="B18" s="42"/>
      <c r="C18" s="42"/>
      <c r="D18" s="43"/>
      <c r="E18" s="44"/>
      <c r="F18" s="44"/>
      <c r="G18" s="45"/>
      <c r="H18" s="45"/>
      <c r="I18" s="101"/>
      <c r="J18" s="101"/>
      <c r="K18" s="46"/>
      <c r="L18" s="47"/>
      <c r="M18" s="43"/>
      <c r="N18" s="48"/>
      <c r="O18" s="49"/>
      <c r="P18" s="68"/>
    </row>
    <row r="19" spans="1:16" ht="18.75" customHeight="1" x14ac:dyDescent="0.15">
      <c r="A19" s="83"/>
      <c r="B19" s="42"/>
      <c r="C19" s="42"/>
      <c r="D19" s="43"/>
      <c r="E19" s="44"/>
      <c r="F19" s="44"/>
      <c r="G19" s="45"/>
      <c r="H19" s="45"/>
      <c r="I19" s="101"/>
      <c r="J19" s="101"/>
      <c r="K19" s="46"/>
      <c r="L19" s="47"/>
      <c r="M19" s="43"/>
      <c r="N19" s="48"/>
      <c r="O19" s="49"/>
      <c r="P19" s="68"/>
    </row>
    <row r="20" spans="1:16" ht="18.75" customHeight="1" x14ac:dyDescent="0.15">
      <c r="A20" s="83"/>
      <c r="B20" s="42"/>
      <c r="C20" s="42"/>
      <c r="D20" s="43"/>
      <c r="E20" s="44"/>
      <c r="F20" s="44"/>
      <c r="G20" s="45"/>
      <c r="H20" s="45"/>
      <c r="I20" s="101"/>
      <c r="J20" s="101"/>
      <c r="K20" s="46"/>
      <c r="L20" s="47"/>
      <c r="M20" s="43"/>
      <c r="N20" s="48"/>
      <c r="O20" s="49"/>
      <c r="P20" s="68"/>
    </row>
    <row r="21" spans="1:16" ht="18.75" customHeight="1" x14ac:dyDescent="0.15">
      <c r="A21" s="83"/>
      <c r="B21" s="42"/>
      <c r="C21" s="42"/>
      <c r="D21" s="43"/>
      <c r="E21" s="44"/>
      <c r="F21" s="44"/>
      <c r="G21" s="45"/>
      <c r="H21" s="45"/>
      <c r="I21" s="101"/>
      <c r="J21" s="101"/>
      <c r="K21" s="46"/>
      <c r="L21" s="47"/>
      <c r="M21" s="43"/>
      <c r="N21" s="48"/>
      <c r="O21" s="49"/>
      <c r="P21" s="68"/>
    </row>
    <row r="22" spans="1:16" ht="18.75" customHeight="1" x14ac:dyDescent="0.15">
      <c r="A22" s="83"/>
      <c r="B22" s="42"/>
      <c r="C22" s="42"/>
      <c r="D22" s="43"/>
      <c r="E22" s="44"/>
      <c r="F22" s="44"/>
      <c r="G22" s="45"/>
      <c r="H22" s="45"/>
      <c r="I22" s="101"/>
      <c r="J22" s="101"/>
      <c r="K22" s="46"/>
      <c r="L22" s="47"/>
      <c r="M22" s="43"/>
      <c r="N22" s="48"/>
      <c r="O22" s="49"/>
      <c r="P22" s="68"/>
    </row>
    <row r="23" spans="1:16" ht="18.75" customHeight="1" x14ac:dyDescent="0.15">
      <c r="A23" s="83"/>
      <c r="B23" s="50"/>
      <c r="C23" s="50"/>
      <c r="D23" s="51"/>
      <c r="E23" s="52"/>
      <c r="F23" s="52"/>
      <c r="G23" s="53"/>
      <c r="H23" s="53"/>
      <c r="I23" s="102"/>
      <c r="J23" s="102"/>
      <c r="K23" s="54"/>
      <c r="L23" s="55"/>
      <c r="M23" s="51"/>
      <c r="N23" s="56"/>
      <c r="O23" s="57"/>
      <c r="P23" s="69"/>
    </row>
    <row r="24" spans="1:16" ht="18.75" customHeight="1" x14ac:dyDescent="0.15">
      <c r="A24" s="83"/>
      <c r="B24" s="42" t="s">
        <v>133</v>
      </c>
      <c r="C24" s="42" t="s">
        <v>87</v>
      </c>
      <c r="D24" s="43">
        <v>30</v>
      </c>
      <c r="E24" s="44" t="s">
        <v>34</v>
      </c>
      <c r="F24" s="44">
        <f>ROUNDUP(D24*0.75,2)</f>
        <v>22.5</v>
      </c>
      <c r="G24" s="45">
        <f>ROUNDUP((K4*D24)+(K5*D24*0.75)+(K6*(D24*2)),0)</f>
        <v>0</v>
      </c>
      <c r="H24" s="45">
        <f>G24+(G24*6/100)</f>
        <v>0</v>
      </c>
      <c r="I24" s="103" t="s">
        <v>134</v>
      </c>
      <c r="J24" s="104"/>
      <c r="K24" s="46" t="s">
        <v>58</v>
      </c>
      <c r="L24" s="47">
        <f>ROUNDUP((K4*M24)+(K5*M24*0.75)+(K6*(M24*2)),2)</f>
        <v>0</v>
      </c>
      <c r="M24" s="43">
        <v>1</v>
      </c>
      <c r="N24" s="48">
        <f>ROUNDUP(M24*0.75,2)</f>
        <v>0.75</v>
      </c>
      <c r="O24" s="49"/>
      <c r="P24" s="68"/>
    </row>
    <row r="25" spans="1:16" ht="18.75" customHeight="1" x14ac:dyDescent="0.15">
      <c r="A25" s="83"/>
      <c r="B25" s="42"/>
      <c r="C25" s="42" t="s">
        <v>47</v>
      </c>
      <c r="D25" s="43">
        <v>10</v>
      </c>
      <c r="E25" s="44" t="s">
        <v>34</v>
      </c>
      <c r="F25" s="44">
        <f>ROUNDUP(D25*0.75,2)</f>
        <v>7.5</v>
      </c>
      <c r="G25" s="45">
        <f>ROUNDUP((K4*D25)+(K5*D25*0.75)+(K6*(D25*2)),0)</f>
        <v>0</v>
      </c>
      <c r="H25" s="45">
        <f>G25+(G25*3/100)</f>
        <v>0</v>
      </c>
      <c r="I25" s="101"/>
      <c r="J25" s="101"/>
      <c r="K25" s="46" t="s">
        <v>57</v>
      </c>
      <c r="L25" s="47">
        <f>ROUNDUP((K4*M25)+(K5*M25*0.75)+(K6*(M25*2)),2)</f>
        <v>0</v>
      </c>
      <c r="M25" s="43">
        <v>0.5</v>
      </c>
      <c r="N25" s="48">
        <f>ROUNDUP(M25*0.75,2)</f>
        <v>0.38</v>
      </c>
      <c r="O25" s="49"/>
      <c r="P25" s="68" t="s">
        <v>37</v>
      </c>
    </row>
    <row r="26" spans="1:16" ht="18.75" customHeight="1" x14ac:dyDescent="0.15">
      <c r="A26" s="83"/>
      <c r="B26" s="42"/>
      <c r="C26" s="42" t="s">
        <v>54</v>
      </c>
      <c r="D26" s="43">
        <v>0.5</v>
      </c>
      <c r="E26" s="44" t="s">
        <v>34</v>
      </c>
      <c r="F26" s="44">
        <f>ROUNDUP(D26*0.75,2)</f>
        <v>0.38</v>
      </c>
      <c r="G26" s="45">
        <f>ROUNDUP((K4*D26)+(K5*D26*0.75)+(K6*(D26*2)),0)</f>
        <v>0</v>
      </c>
      <c r="H26" s="45">
        <f>G26</f>
        <v>0</v>
      </c>
      <c r="I26" s="101"/>
      <c r="J26" s="101"/>
      <c r="K26" s="46" t="s">
        <v>78</v>
      </c>
      <c r="L26" s="47">
        <f>ROUNDUP((K4*M26)+(K5*M26*0.75)+(K6*(M26*2)),2)</f>
        <v>0</v>
      </c>
      <c r="M26" s="43">
        <v>2</v>
      </c>
      <c r="N26" s="48">
        <f>ROUNDUP(M26*0.75,2)</f>
        <v>1.5</v>
      </c>
      <c r="O26" s="49"/>
      <c r="P26" s="68"/>
    </row>
    <row r="27" spans="1:16" ht="18.75" customHeight="1" x14ac:dyDescent="0.15">
      <c r="A27" s="83"/>
      <c r="B27" s="42"/>
      <c r="C27" s="42" t="s">
        <v>56</v>
      </c>
      <c r="D27" s="43">
        <v>2</v>
      </c>
      <c r="E27" s="44" t="s">
        <v>34</v>
      </c>
      <c r="F27" s="44">
        <f>ROUNDUP(D27*0.75,2)</f>
        <v>1.5</v>
      </c>
      <c r="G27" s="45">
        <f>ROUNDUP((K4*D27)+(K5*D27*0.75)+(K6*(D27*2)),0)</f>
        <v>0</v>
      </c>
      <c r="H27" s="45">
        <f>G27</f>
        <v>0</v>
      </c>
      <c r="I27" s="101"/>
      <c r="J27" s="101"/>
      <c r="K27" s="46" t="s">
        <v>30</v>
      </c>
      <c r="L27" s="47">
        <f>ROUNDUP((K4*M27)+(K5*M27*0.75)+(K6*(M27*2)),2)</f>
        <v>0</v>
      </c>
      <c r="M27" s="43">
        <v>2</v>
      </c>
      <c r="N27" s="48">
        <f>ROUNDUP(M27*0.75,2)</f>
        <v>1.5</v>
      </c>
      <c r="O27" s="49"/>
      <c r="P27" s="68"/>
    </row>
    <row r="28" spans="1:16" ht="18.75" customHeight="1" x14ac:dyDescent="0.15">
      <c r="A28" s="83"/>
      <c r="B28" s="42"/>
      <c r="C28" s="42"/>
      <c r="D28" s="43"/>
      <c r="E28" s="44"/>
      <c r="F28" s="44"/>
      <c r="G28" s="45"/>
      <c r="H28" s="45"/>
      <c r="I28" s="101"/>
      <c r="J28" s="101"/>
      <c r="K28" s="46"/>
      <c r="L28" s="47"/>
      <c r="M28" s="43"/>
      <c r="N28" s="48"/>
      <c r="O28" s="49"/>
      <c r="P28" s="68"/>
    </row>
    <row r="29" spans="1:16" ht="18.75" customHeight="1" x14ac:dyDescent="0.15">
      <c r="A29" s="83"/>
      <c r="B29" s="50"/>
      <c r="C29" s="50"/>
      <c r="D29" s="51"/>
      <c r="E29" s="52"/>
      <c r="F29" s="52"/>
      <c r="G29" s="53"/>
      <c r="H29" s="53"/>
      <c r="I29" s="102"/>
      <c r="J29" s="102"/>
      <c r="K29" s="54"/>
      <c r="L29" s="55"/>
      <c r="M29" s="51"/>
      <c r="N29" s="56"/>
      <c r="O29" s="57"/>
      <c r="P29" s="69"/>
    </row>
    <row r="30" spans="1:16" ht="18.75" customHeight="1" x14ac:dyDescent="0.15">
      <c r="A30" s="83"/>
      <c r="B30" s="42" t="s">
        <v>79</v>
      </c>
      <c r="C30" s="42" t="s">
        <v>135</v>
      </c>
      <c r="D30" s="43">
        <v>2</v>
      </c>
      <c r="E30" s="44" t="s">
        <v>64</v>
      </c>
      <c r="F30" s="44">
        <f>ROUNDUP(D30*0.75,2)</f>
        <v>1.5</v>
      </c>
      <c r="G30" s="45">
        <f>ROUNDUP((K4*D30)+(K5*D30*0.75)+(K6*(D30*2)),0)</f>
        <v>0</v>
      </c>
      <c r="H30" s="45">
        <f>G30</f>
        <v>0</v>
      </c>
      <c r="I30" s="103" t="s">
        <v>80</v>
      </c>
      <c r="J30" s="104"/>
      <c r="K30" s="46" t="s">
        <v>84</v>
      </c>
      <c r="L30" s="47">
        <f>ROUNDUP((K4*M30)+(K5*M30*0.75)+(K6*(M30*2)),2)</f>
        <v>0</v>
      </c>
      <c r="M30" s="43">
        <v>100</v>
      </c>
      <c r="N30" s="48">
        <f>ROUNDUP(M30*0.75,2)</f>
        <v>75</v>
      </c>
      <c r="O30" s="49" t="s">
        <v>37</v>
      </c>
      <c r="P30" s="68"/>
    </row>
    <row r="31" spans="1:16" ht="18.75" customHeight="1" x14ac:dyDescent="0.15">
      <c r="A31" s="83"/>
      <c r="B31" s="42"/>
      <c r="C31" s="42" t="s">
        <v>136</v>
      </c>
      <c r="D31" s="43">
        <v>3</v>
      </c>
      <c r="E31" s="44" t="s">
        <v>34</v>
      </c>
      <c r="F31" s="44">
        <f>ROUNDUP(D31*0.75,2)</f>
        <v>2.25</v>
      </c>
      <c r="G31" s="45">
        <f>ROUNDUP((K4*D31)+(K5*D31*0.75)+(K6*(D31*2)),0)</f>
        <v>0</v>
      </c>
      <c r="H31" s="45">
        <f>G31+(G31*40/100)</f>
        <v>0</v>
      </c>
      <c r="I31" s="101"/>
      <c r="J31" s="101"/>
      <c r="K31" s="46" t="s">
        <v>83</v>
      </c>
      <c r="L31" s="47">
        <f>ROUNDUP((K4*M31)+(K5*M31*0.75)+(K6*(M31*2)),2)</f>
        <v>0</v>
      </c>
      <c r="M31" s="43">
        <v>3</v>
      </c>
      <c r="N31" s="48">
        <f>ROUNDUP(M31*0.75,2)</f>
        <v>2.25</v>
      </c>
      <c r="O31" s="49"/>
      <c r="P31" s="68"/>
    </row>
    <row r="32" spans="1:16" ht="18.75" customHeight="1" x14ac:dyDescent="0.15">
      <c r="A32" s="83"/>
      <c r="B32" s="42"/>
      <c r="C32" s="42"/>
      <c r="D32" s="43"/>
      <c r="E32" s="44"/>
      <c r="F32" s="44"/>
      <c r="G32" s="45"/>
      <c r="H32" s="45"/>
      <c r="I32" s="101"/>
      <c r="J32" s="101"/>
      <c r="K32" s="46"/>
      <c r="L32" s="47"/>
      <c r="M32" s="43"/>
      <c r="N32" s="48"/>
      <c r="O32" s="49"/>
      <c r="P32" s="68"/>
    </row>
    <row r="33" spans="1:16" ht="18.75" customHeight="1" thickBot="1" x14ac:dyDescent="0.2">
      <c r="A33" s="84"/>
      <c r="B33" s="59"/>
      <c r="C33" s="59"/>
      <c r="D33" s="60"/>
      <c r="E33" s="61"/>
      <c r="F33" s="61"/>
      <c r="G33" s="62"/>
      <c r="H33" s="62"/>
      <c r="I33" s="105"/>
      <c r="J33" s="105"/>
      <c r="K33" s="63"/>
      <c r="L33" s="64"/>
      <c r="M33" s="60"/>
      <c r="N33" s="65"/>
      <c r="O33" s="66"/>
      <c r="P33" s="70"/>
    </row>
  </sheetData>
  <mergeCells count="13">
    <mergeCell ref="A9:A33"/>
    <mergeCell ref="I30:J33"/>
    <mergeCell ref="I8:J8"/>
    <mergeCell ref="K8:L8"/>
    <mergeCell ref="I9:J11"/>
    <mergeCell ref="I12:J23"/>
    <mergeCell ref="I24:J29"/>
    <mergeCell ref="A1:B1"/>
    <mergeCell ref="C1:K1"/>
    <mergeCell ref="K2:M2"/>
    <mergeCell ref="O6:P6"/>
    <mergeCell ref="A7:E7"/>
    <mergeCell ref="O7:P7"/>
  </mergeCells>
  <phoneticPr fontId="3"/>
  <printOptions horizontalCentered="1" verticalCentered="1"/>
  <pageMargins left="0.39370078740157483" right="0.39370078740157483" top="0.39370078740157483" bottom="0.39370078740157483" header="0.19685039370078741" footer="0.31496062992125984"/>
  <pageSetup paperSize="12" scale="46"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Q40"/>
  <sheetViews>
    <sheetView showZeros="0" zoomScale="60" zoomScaleNormal="60" workbookViewId="0">
      <selection sqref="A1:B1"/>
    </sheetView>
  </sheetViews>
  <sheetFormatPr defaultRowHeight="18.75" customHeight="1" x14ac:dyDescent="0.15"/>
  <cols>
    <col min="1" max="1" width="4.125" style="17" customWidth="1"/>
    <col min="2" max="2" width="19.25" style="18" customWidth="1"/>
    <col min="3" max="3" width="21.375" style="18" customWidth="1"/>
    <col min="4" max="4" width="6.25" style="19" customWidth="1"/>
    <col min="5" max="5" width="4.125" style="20" customWidth="1"/>
    <col min="6" max="6" width="6.25" style="20" customWidth="1"/>
    <col min="7" max="7" width="7.125" style="21" customWidth="1"/>
    <col min="8" max="8" width="7.625" style="21" hidden="1" customWidth="1"/>
    <col min="9" max="9" width="43.375" style="22" customWidth="1"/>
    <col min="10" max="10" width="3.375" style="22" customWidth="1"/>
    <col min="11" max="11" width="8.75" style="23" customWidth="1"/>
    <col min="12" max="12" width="8.75" style="24" customWidth="1"/>
    <col min="13" max="13" width="8.75" style="19" customWidth="1"/>
    <col min="14" max="14" width="8.75" style="25" customWidth="1"/>
    <col min="15" max="15" width="13.625" style="26" customWidth="1"/>
    <col min="16" max="16" width="10.875" style="26" customWidth="1"/>
    <col min="17" max="17" width="5.125" style="26" customWidth="1"/>
    <col min="18" max="249" width="9" style="2"/>
    <col min="250" max="250" width="4.125" style="2" customWidth="1"/>
    <col min="251" max="251" width="19.25" style="2" customWidth="1"/>
    <col min="252" max="252" width="21.375" style="2" customWidth="1"/>
    <col min="253" max="253" width="6.25" style="2" customWidth="1"/>
    <col min="254" max="254" width="4.125" style="2" customWidth="1"/>
    <col min="255" max="255" width="6.25" style="2" customWidth="1"/>
    <col min="256" max="256" width="7.125" style="2" customWidth="1"/>
    <col min="257" max="257" width="0" style="2" hidden="1" customWidth="1"/>
    <col min="258" max="258" width="43.375" style="2" customWidth="1"/>
    <col min="259" max="259" width="3.375" style="2" customWidth="1"/>
    <col min="260" max="263" width="8.75" style="2" customWidth="1"/>
    <col min="264" max="264" width="13.625" style="2" customWidth="1"/>
    <col min="265" max="265" width="10.875" style="2" customWidth="1"/>
    <col min="266" max="266" width="5.125" style="2" customWidth="1"/>
    <col min="267" max="267" width="4.5" style="2" customWidth="1"/>
    <col min="268" max="268" width="24.375" style="2" customWidth="1"/>
    <col min="269" max="269" width="21.25" style="2" customWidth="1"/>
    <col min="270" max="270" width="10" style="2" customWidth="1"/>
    <col min="271" max="273" width="18" style="2" customWidth="1"/>
    <col min="274" max="505" width="9" style="2"/>
    <col min="506" max="506" width="4.125" style="2" customWidth="1"/>
    <col min="507" max="507" width="19.25" style="2" customWidth="1"/>
    <col min="508" max="508" width="21.375" style="2" customWidth="1"/>
    <col min="509" max="509" width="6.25" style="2" customWidth="1"/>
    <col min="510" max="510" width="4.125" style="2" customWidth="1"/>
    <col min="511" max="511" width="6.25" style="2" customWidth="1"/>
    <col min="512" max="512" width="7.125" style="2" customWidth="1"/>
    <col min="513" max="513" width="0" style="2" hidden="1" customWidth="1"/>
    <col min="514" max="514" width="43.375" style="2" customWidth="1"/>
    <col min="515" max="515" width="3.375" style="2" customWidth="1"/>
    <col min="516" max="519" width="8.75" style="2" customWidth="1"/>
    <col min="520" max="520" width="13.625" style="2" customWidth="1"/>
    <col min="521" max="521" width="10.875" style="2" customWidth="1"/>
    <col min="522" max="522" width="5.125" style="2" customWidth="1"/>
    <col min="523" max="523" width="4.5" style="2" customWidth="1"/>
    <col min="524" max="524" width="24.375" style="2" customWidth="1"/>
    <col min="525" max="525" width="21.25" style="2" customWidth="1"/>
    <col min="526" max="526" width="10" style="2" customWidth="1"/>
    <col min="527" max="529" width="18" style="2" customWidth="1"/>
    <col min="530" max="761" width="9" style="2"/>
    <col min="762" max="762" width="4.125" style="2" customWidth="1"/>
    <col min="763" max="763" width="19.25" style="2" customWidth="1"/>
    <col min="764" max="764" width="21.375" style="2" customWidth="1"/>
    <col min="765" max="765" width="6.25" style="2" customWidth="1"/>
    <col min="766" max="766" width="4.125" style="2" customWidth="1"/>
    <col min="767" max="767" width="6.25" style="2" customWidth="1"/>
    <col min="768" max="768" width="7.125" style="2" customWidth="1"/>
    <col min="769" max="769" width="0" style="2" hidden="1" customWidth="1"/>
    <col min="770" max="770" width="43.375" style="2" customWidth="1"/>
    <col min="771" max="771" width="3.375" style="2" customWidth="1"/>
    <col min="772" max="775" width="8.75" style="2" customWidth="1"/>
    <col min="776" max="776" width="13.625" style="2" customWidth="1"/>
    <col min="777" max="777" width="10.875" style="2" customWidth="1"/>
    <col min="778" max="778" width="5.125" style="2" customWidth="1"/>
    <col min="779" max="779" width="4.5" style="2" customWidth="1"/>
    <col min="780" max="780" width="24.375" style="2" customWidth="1"/>
    <col min="781" max="781" width="21.25" style="2" customWidth="1"/>
    <col min="782" max="782" width="10" style="2" customWidth="1"/>
    <col min="783" max="785" width="18" style="2" customWidth="1"/>
    <col min="786" max="1017" width="9" style="2"/>
    <col min="1018" max="1018" width="4.125" style="2" customWidth="1"/>
    <col min="1019" max="1019" width="19.25" style="2" customWidth="1"/>
    <col min="1020" max="1020" width="21.375" style="2" customWidth="1"/>
    <col min="1021" max="1021" width="6.25" style="2" customWidth="1"/>
    <col min="1022" max="1022" width="4.125" style="2" customWidth="1"/>
    <col min="1023" max="1023" width="6.25" style="2" customWidth="1"/>
    <col min="1024" max="1024" width="7.125" style="2" customWidth="1"/>
    <col min="1025" max="1025" width="0" style="2" hidden="1" customWidth="1"/>
    <col min="1026" max="1026" width="43.375" style="2" customWidth="1"/>
    <col min="1027" max="1027" width="3.375" style="2" customWidth="1"/>
    <col min="1028" max="1031" width="8.75" style="2" customWidth="1"/>
    <col min="1032" max="1032" width="13.625" style="2" customWidth="1"/>
    <col min="1033" max="1033" width="10.875" style="2" customWidth="1"/>
    <col min="1034" max="1034" width="5.125" style="2" customWidth="1"/>
    <col min="1035" max="1035" width="4.5" style="2" customWidth="1"/>
    <col min="1036" max="1036" width="24.375" style="2" customWidth="1"/>
    <col min="1037" max="1037" width="21.25" style="2" customWidth="1"/>
    <col min="1038" max="1038" width="10" style="2" customWidth="1"/>
    <col min="1039" max="1041" width="18" style="2" customWidth="1"/>
    <col min="1042" max="1273" width="9" style="2"/>
    <col min="1274" max="1274" width="4.125" style="2" customWidth="1"/>
    <col min="1275" max="1275" width="19.25" style="2" customWidth="1"/>
    <col min="1276" max="1276" width="21.375" style="2" customWidth="1"/>
    <col min="1277" max="1277" width="6.25" style="2" customWidth="1"/>
    <col min="1278" max="1278" width="4.125" style="2" customWidth="1"/>
    <col min="1279" max="1279" width="6.25" style="2" customWidth="1"/>
    <col min="1280" max="1280" width="7.125" style="2" customWidth="1"/>
    <col min="1281" max="1281" width="0" style="2" hidden="1" customWidth="1"/>
    <col min="1282" max="1282" width="43.375" style="2" customWidth="1"/>
    <col min="1283" max="1283" width="3.375" style="2" customWidth="1"/>
    <col min="1284" max="1287" width="8.75" style="2" customWidth="1"/>
    <col min="1288" max="1288" width="13.625" style="2" customWidth="1"/>
    <col min="1289" max="1289" width="10.875" style="2" customWidth="1"/>
    <col min="1290" max="1290" width="5.125" style="2" customWidth="1"/>
    <col min="1291" max="1291" width="4.5" style="2" customWidth="1"/>
    <col min="1292" max="1292" width="24.375" style="2" customWidth="1"/>
    <col min="1293" max="1293" width="21.25" style="2" customWidth="1"/>
    <col min="1294" max="1294" width="10" style="2" customWidth="1"/>
    <col min="1295" max="1297" width="18" style="2" customWidth="1"/>
    <col min="1298" max="1529" width="9" style="2"/>
    <col min="1530" max="1530" width="4.125" style="2" customWidth="1"/>
    <col min="1531" max="1531" width="19.25" style="2" customWidth="1"/>
    <col min="1532" max="1532" width="21.375" style="2" customWidth="1"/>
    <col min="1533" max="1533" width="6.25" style="2" customWidth="1"/>
    <col min="1534" max="1534" width="4.125" style="2" customWidth="1"/>
    <col min="1535" max="1535" width="6.25" style="2" customWidth="1"/>
    <col min="1536" max="1536" width="7.125" style="2" customWidth="1"/>
    <col min="1537" max="1537" width="0" style="2" hidden="1" customWidth="1"/>
    <col min="1538" max="1538" width="43.375" style="2" customWidth="1"/>
    <col min="1539" max="1539" width="3.375" style="2" customWidth="1"/>
    <col min="1540" max="1543" width="8.75" style="2" customWidth="1"/>
    <col min="1544" max="1544" width="13.625" style="2" customWidth="1"/>
    <col min="1545" max="1545" width="10.875" style="2" customWidth="1"/>
    <col min="1546" max="1546" width="5.125" style="2" customWidth="1"/>
    <col min="1547" max="1547" width="4.5" style="2" customWidth="1"/>
    <col min="1548" max="1548" width="24.375" style="2" customWidth="1"/>
    <col min="1549" max="1549" width="21.25" style="2" customWidth="1"/>
    <col min="1550" max="1550" width="10" style="2" customWidth="1"/>
    <col min="1551" max="1553" width="18" style="2" customWidth="1"/>
    <col min="1554" max="1785" width="9" style="2"/>
    <col min="1786" max="1786" width="4.125" style="2" customWidth="1"/>
    <col min="1787" max="1787" width="19.25" style="2" customWidth="1"/>
    <col min="1788" max="1788" width="21.375" style="2" customWidth="1"/>
    <col min="1789" max="1789" width="6.25" style="2" customWidth="1"/>
    <col min="1790" max="1790" width="4.125" style="2" customWidth="1"/>
    <col min="1791" max="1791" width="6.25" style="2" customWidth="1"/>
    <col min="1792" max="1792" width="7.125" style="2" customWidth="1"/>
    <col min="1793" max="1793" width="0" style="2" hidden="1" customWidth="1"/>
    <col min="1794" max="1794" width="43.375" style="2" customWidth="1"/>
    <col min="1795" max="1795" width="3.375" style="2" customWidth="1"/>
    <col min="1796" max="1799" width="8.75" style="2" customWidth="1"/>
    <col min="1800" max="1800" width="13.625" style="2" customWidth="1"/>
    <col min="1801" max="1801" width="10.875" style="2" customWidth="1"/>
    <col min="1802" max="1802" width="5.125" style="2" customWidth="1"/>
    <col min="1803" max="1803" width="4.5" style="2" customWidth="1"/>
    <col min="1804" max="1804" width="24.375" style="2" customWidth="1"/>
    <col min="1805" max="1805" width="21.25" style="2" customWidth="1"/>
    <col min="1806" max="1806" width="10" style="2" customWidth="1"/>
    <col min="1807" max="1809" width="18" style="2" customWidth="1"/>
    <col min="1810" max="2041" width="9" style="2"/>
    <col min="2042" max="2042" width="4.125" style="2" customWidth="1"/>
    <col min="2043" max="2043" width="19.25" style="2" customWidth="1"/>
    <col min="2044" max="2044" width="21.375" style="2" customWidth="1"/>
    <col min="2045" max="2045" width="6.25" style="2" customWidth="1"/>
    <col min="2046" max="2046" width="4.125" style="2" customWidth="1"/>
    <col min="2047" max="2047" width="6.25" style="2" customWidth="1"/>
    <col min="2048" max="2048" width="7.125" style="2" customWidth="1"/>
    <col min="2049" max="2049" width="0" style="2" hidden="1" customWidth="1"/>
    <col min="2050" max="2050" width="43.375" style="2" customWidth="1"/>
    <col min="2051" max="2051" width="3.375" style="2" customWidth="1"/>
    <col min="2052" max="2055" width="8.75" style="2" customWidth="1"/>
    <col min="2056" max="2056" width="13.625" style="2" customWidth="1"/>
    <col min="2057" max="2057" width="10.875" style="2" customWidth="1"/>
    <col min="2058" max="2058" width="5.125" style="2" customWidth="1"/>
    <col min="2059" max="2059" width="4.5" style="2" customWidth="1"/>
    <col min="2060" max="2060" width="24.375" style="2" customWidth="1"/>
    <col min="2061" max="2061" width="21.25" style="2" customWidth="1"/>
    <col min="2062" max="2062" width="10" style="2" customWidth="1"/>
    <col min="2063" max="2065" width="18" style="2" customWidth="1"/>
    <col min="2066" max="2297" width="9" style="2"/>
    <col min="2298" max="2298" width="4.125" style="2" customWidth="1"/>
    <col min="2299" max="2299" width="19.25" style="2" customWidth="1"/>
    <col min="2300" max="2300" width="21.375" style="2" customWidth="1"/>
    <col min="2301" max="2301" width="6.25" style="2" customWidth="1"/>
    <col min="2302" max="2302" width="4.125" style="2" customWidth="1"/>
    <col min="2303" max="2303" width="6.25" style="2" customWidth="1"/>
    <col min="2304" max="2304" width="7.125" style="2" customWidth="1"/>
    <col min="2305" max="2305" width="0" style="2" hidden="1" customWidth="1"/>
    <col min="2306" max="2306" width="43.375" style="2" customWidth="1"/>
    <col min="2307" max="2307" width="3.375" style="2" customWidth="1"/>
    <col min="2308" max="2311" width="8.75" style="2" customWidth="1"/>
    <col min="2312" max="2312" width="13.625" style="2" customWidth="1"/>
    <col min="2313" max="2313" width="10.875" style="2" customWidth="1"/>
    <col min="2314" max="2314" width="5.125" style="2" customWidth="1"/>
    <col min="2315" max="2315" width="4.5" style="2" customWidth="1"/>
    <col min="2316" max="2316" width="24.375" style="2" customWidth="1"/>
    <col min="2317" max="2317" width="21.25" style="2" customWidth="1"/>
    <col min="2318" max="2318" width="10" style="2" customWidth="1"/>
    <col min="2319" max="2321" width="18" style="2" customWidth="1"/>
    <col min="2322" max="2553" width="9" style="2"/>
    <col min="2554" max="2554" width="4.125" style="2" customWidth="1"/>
    <col min="2555" max="2555" width="19.25" style="2" customWidth="1"/>
    <col min="2556" max="2556" width="21.375" style="2" customWidth="1"/>
    <col min="2557" max="2557" width="6.25" style="2" customWidth="1"/>
    <col min="2558" max="2558" width="4.125" style="2" customWidth="1"/>
    <col min="2559" max="2559" width="6.25" style="2" customWidth="1"/>
    <col min="2560" max="2560" width="7.125" style="2" customWidth="1"/>
    <col min="2561" max="2561" width="0" style="2" hidden="1" customWidth="1"/>
    <col min="2562" max="2562" width="43.375" style="2" customWidth="1"/>
    <col min="2563" max="2563" width="3.375" style="2" customWidth="1"/>
    <col min="2564" max="2567" width="8.75" style="2" customWidth="1"/>
    <col min="2568" max="2568" width="13.625" style="2" customWidth="1"/>
    <col min="2569" max="2569" width="10.875" style="2" customWidth="1"/>
    <col min="2570" max="2570" width="5.125" style="2" customWidth="1"/>
    <col min="2571" max="2571" width="4.5" style="2" customWidth="1"/>
    <col min="2572" max="2572" width="24.375" style="2" customWidth="1"/>
    <col min="2573" max="2573" width="21.25" style="2" customWidth="1"/>
    <col min="2574" max="2574" width="10" style="2" customWidth="1"/>
    <col min="2575" max="2577" width="18" style="2" customWidth="1"/>
    <col min="2578" max="2809" width="9" style="2"/>
    <col min="2810" max="2810" width="4.125" style="2" customWidth="1"/>
    <col min="2811" max="2811" width="19.25" style="2" customWidth="1"/>
    <col min="2812" max="2812" width="21.375" style="2" customWidth="1"/>
    <col min="2813" max="2813" width="6.25" style="2" customWidth="1"/>
    <col min="2814" max="2814" width="4.125" style="2" customWidth="1"/>
    <col min="2815" max="2815" width="6.25" style="2" customWidth="1"/>
    <col min="2816" max="2816" width="7.125" style="2" customWidth="1"/>
    <col min="2817" max="2817" width="0" style="2" hidden="1" customWidth="1"/>
    <col min="2818" max="2818" width="43.375" style="2" customWidth="1"/>
    <col min="2819" max="2819" width="3.375" style="2" customWidth="1"/>
    <col min="2820" max="2823" width="8.75" style="2" customWidth="1"/>
    <col min="2824" max="2824" width="13.625" style="2" customWidth="1"/>
    <col min="2825" max="2825" width="10.875" style="2" customWidth="1"/>
    <col min="2826" max="2826" width="5.125" style="2" customWidth="1"/>
    <col min="2827" max="2827" width="4.5" style="2" customWidth="1"/>
    <col min="2828" max="2828" width="24.375" style="2" customWidth="1"/>
    <col min="2829" max="2829" width="21.25" style="2" customWidth="1"/>
    <col min="2830" max="2830" width="10" style="2" customWidth="1"/>
    <col min="2831" max="2833" width="18" style="2" customWidth="1"/>
    <col min="2834" max="3065" width="9" style="2"/>
    <col min="3066" max="3066" width="4.125" style="2" customWidth="1"/>
    <col min="3067" max="3067" width="19.25" style="2" customWidth="1"/>
    <col min="3068" max="3068" width="21.375" style="2" customWidth="1"/>
    <col min="3069" max="3069" width="6.25" style="2" customWidth="1"/>
    <col min="3070" max="3070" width="4.125" style="2" customWidth="1"/>
    <col min="3071" max="3071" width="6.25" style="2" customWidth="1"/>
    <col min="3072" max="3072" width="7.125" style="2" customWidth="1"/>
    <col min="3073" max="3073" width="0" style="2" hidden="1" customWidth="1"/>
    <col min="3074" max="3074" width="43.375" style="2" customWidth="1"/>
    <col min="3075" max="3075" width="3.375" style="2" customWidth="1"/>
    <col min="3076" max="3079" width="8.75" style="2" customWidth="1"/>
    <col min="3080" max="3080" width="13.625" style="2" customWidth="1"/>
    <col min="3081" max="3081" width="10.875" style="2" customWidth="1"/>
    <col min="3082" max="3082" width="5.125" style="2" customWidth="1"/>
    <col min="3083" max="3083" width="4.5" style="2" customWidth="1"/>
    <col min="3084" max="3084" width="24.375" style="2" customWidth="1"/>
    <col min="3085" max="3085" width="21.25" style="2" customWidth="1"/>
    <col min="3086" max="3086" width="10" style="2" customWidth="1"/>
    <col min="3087" max="3089" width="18" style="2" customWidth="1"/>
    <col min="3090" max="3321" width="9" style="2"/>
    <col min="3322" max="3322" width="4.125" style="2" customWidth="1"/>
    <col min="3323" max="3323" width="19.25" style="2" customWidth="1"/>
    <col min="3324" max="3324" width="21.375" style="2" customWidth="1"/>
    <col min="3325" max="3325" width="6.25" style="2" customWidth="1"/>
    <col min="3326" max="3326" width="4.125" style="2" customWidth="1"/>
    <col min="3327" max="3327" width="6.25" style="2" customWidth="1"/>
    <col min="3328" max="3328" width="7.125" style="2" customWidth="1"/>
    <col min="3329" max="3329" width="0" style="2" hidden="1" customWidth="1"/>
    <col min="3330" max="3330" width="43.375" style="2" customWidth="1"/>
    <col min="3331" max="3331" width="3.375" style="2" customWidth="1"/>
    <col min="3332" max="3335" width="8.75" style="2" customWidth="1"/>
    <col min="3336" max="3336" width="13.625" style="2" customWidth="1"/>
    <col min="3337" max="3337" width="10.875" style="2" customWidth="1"/>
    <col min="3338" max="3338" width="5.125" style="2" customWidth="1"/>
    <col min="3339" max="3339" width="4.5" style="2" customWidth="1"/>
    <col min="3340" max="3340" width="24.375" style="2" customWidth="1"/>
    <col min="3341" max="3341" width="21.25" style="2" customWidth="1"/>
    <col min="3342" max="3342" width="10" style="2" customWidth="1"/>
    <col min="3343" max="3345" width="18" style="2" customWidth="1"/>
    <col min="3346" max="3577" width="9" style="2"/>
    <col min="3578" max="3578" width="4.125" style="2" customWidth="1"/>
    <col min="3579" max="3579" width="19.25" style="2" customWidth="1"/>
    <col min="3580" max="3580" width="21.375" style="2" customWidth="1"/>
    <col min="3581" max="3581" width="6.25" style="2" customWidth="1"/>
    <col min="3582" max="3582" width="4.125" style="2" customWidth="1"/>
    <col min="3583" max="3583" width="6.25" style="2" customWidth="1"/>
    <col min="3584" max="3584" width="7.125" style="2" customWidth="1"/>
    <col min="3585" max="3585" width="0" style="2" hidden="1" customWidth="1"/>
    <col min="3586" max="3586" width="43.375" style="2" customWidth="1"/>
    <col min="3587" max="3587" width="3.375" style="2" customWidth="1"/>
    <col min="3588" max="3591" width="8.75" style="2" customWidth="1"/>
    <col min="3592" max="3592" width="13.625" style="2" customWidth="1"/>
    <col min="3593" max="3593" width="10.875" style="2" customWidth="1"/>
    <col min="3594" max="3594" width="5.125" style="2" customWidth="1"/>
    <col min="3595" max="3595" width="4.5" style="2" customWidth="1"/>
    <col min="3596" max="3596" width="24.375" style="2" customWidth="1"/>
    <col min="3597" max="3597" width="21.25" style="2" customWidth="1"/>
    <col min="3598" max="3598" width="10" style="2" customWidth="1"/>
    <col min="3599" max="3601" width="18" style="2" customWidth="1"/>
    <col min="3602" max="3833" width="9" style="2"/>
    <col min="3834" max="3834" width="4.125" style="2" customWidth="1"/>
    <col min="3835" max="3835" width="19.25" style="2" customWidth="1"/>
    <col min="3836" max="3836" width="21.375" style="2" customWidth="1"/>
    <col min="3837" max="3837" width="6.25" style="2" customWidth="1"/>
    <col min="3838" max="3838" width="4.125" style="2" customWidth="1"/>
    <col min="3839" max="3839" width="6.25" style="2" customWidth="1"/>
    <col min="3840" max="3840" width="7.125" style="2" customWidth="1"/>
    <col min="3841" max="3841" width="0" style="2" hidden="1" customWidth="1"/>
    <col min="3842" max="3842" width="43.375" style="2" customWidth="1"/>
    <col min="3843" max="3843" width="3.375" style="2" customWidth="1"/>
    <col min="3844" max="3847" width="8.75" style="2" customWidth="1"/>
    <col min="3848" max="3848" width="13.625" style="2" customWidth="1"/>
    <col min="3849" max="3849" width="10.875" style="2" customWidth="1"/>
    <col min="3850" max="3850" width="5.125" style="2" customWidth="1"/>
    <col min="3851" max="3851" width="4.5" style="2" customWidth="1"/>
    <col min="3852" max="3852" width="24.375" style="2" customWidth="1"/>
    <col min="3853" max="3853" width="21.25" style="2" customWidth="1"/>
    <col min="3854" max="3854" width="10" style="2" customWidth="1"/>
    <col min="3855" max="3857" width="18" style="2" customWidth="1"/>
    <col min="3858" max="4089" width="9" style="2"/>
    <col min="4090" max="4090" width="4.125" style="2" customWidth="1"/>
    <col min="4091" max="4091" width="19.25" style="2" customWidth="1"/>
    <col min="4092" max="4092" width="21.375" style="2" customWidth="1"/>
    <col min="4093" max="4093" width="6.25" style="2" customWidth="1"/>
    <col min="4094" max="4094" width="4.125" style="2" customWidth="1"/>
    <col min="4095" max="4095" width="6.25" style="2" customWidth="1"/>
    <col min="4096" max="4096" width="7.125" style="2" customWidth="1"/>
    <col min="4097" max="4097" width="0" style="2" hidden="1" customWidth="1"/>
    <col min="4098" max="4098" width="43.375" style="2" customWidth="1"/>
    <col min="4099" max="4099" width="3.375" style="2" customWidth="1"/>
    <col min="4100" max="4103" width="8.75" style="2" customWidth="1"/>
    <col min="4104" max="4104" width="13.625" style="2" customWidth="1"/>
    <col min="4105" max="4105" width="10.875" style="2" customWidth="1"/>
    <col min="4106" max="4106" width="5.125" style="2" customWidth="1"/>
    <col min="4107" max="4107" width="4.5" style="2" customWidth="1"/>
    <col min="4108" max="4108" width="24.375" style="2" customWidth="1"/>
    <col min="4109" max="4109" width="21.25" style="2" customWidth="1"/>
    <col min="4110" max="4110" width="10" style="2" customWidth="1"/>
    <col min="4111" max="4113" width="18" style="2" customWidth="1"/>
    <col min="4114" max="4345" width="9" style="2"/>
    <col min="4346" max="4346" width="4.125" style="2" customWidth="1"/>
    <col min="4347" max="4347" width="19.25" style="2" customWidth="1"/>
    <col min="4348" max="4348" width="21.375" style="2" customWidth="1"/>
    <col min="4349" max="4349" width="6.25" style="2" customWidth="1"/>
    <col min="4350" max="4350" width="4.125" style="2" customWidth="1"/>
    <col min="4351" max="4351" width="6.25" style="2" customWidth="1"/>
    <col min="4352" max="4352" width="7.125" style="2" customWidth="1"/>
    <col min="4353" max="4353" width="0" style="2" hidden="1" customWidth="1"/>
    <col min="4354" max="4354" width="43.375" style="2" customWidth="1"/>
    <col min="4355" max="4355" width="3.375" style="2" customWidth="1"/>
    <col min="4356" max="4359" width="8.75" style="2" customWidth="1"/>
    <col min="4360" max="4360" width="13.625" style="2" customWidth="1"/>
    <col min="4361" max="4361" width="10.875" style="2" customWidth="1"/>
    <col min="4362" max="4362" width="5.125" style="2" customWidth="1"/>
    <col min="4363" max="4363" width="4.5" style="2" customWidth="1"/>
    <col min="4364" max="4364" width="24.375" style="2" customWidth="1"/>
    <col min="4365" max="4365" width="21.25" style="2" customWidth="1"/>
    <col min="4366" max="4366" width="10" style="2" customWidth="1"/>
    <col min="4367" max="4369" width="18" style="2" customWidth="1"/>
    <col min="4370" max="4601" width="9" style="2"/>
    <col min="4602" max="4602" width="4.125" style="2" customWidth="1"/>
    <col min="4603" max="4603" width="19.25" style="2" customWidth="1"/>
    <col min="4604" max="4604" width="21.375" style="2" customWidth="1"/>
    <col min="4605" max="4605" width="6.25" style="2" customWidth="1"/>
    <col min="4606" max="4606" width="4.125" style="2" customWidth="1"/>
    <col min="4607" max="4607" width="6.25" style="2" customWidth="1"/>
    <col min="4608" max="4608" width="7.125" style="2" customWidth="1"/>
    <col min="4609" max="4609" width="0" style="2" hidden="1" customWidth="1"/>
    <col min="4610" max="4610" width="43.375" style="2" customWidth="1"/>
    <col min="4611" max="4611" width="3.375" style="2" customWidth="1"/>
    <col min="4612" max="4615" width="8.75" style="2" customWidth="1"/>
    <col min="4616" max="4616" width="13.625" style="2" customWidth="1"/>
    <col min="4617" max="4617" width="10.875" style="2" customWidth="1"/>
    <col min="4618" max="4618" width="5.125" style="2" customWidth="1"/>
    <col min="4619" max="4619" width="4.5" style="2" customWidth="1"/>
    <col min="4620" max="4620" width="24.375" style="2" customWidth="1"/>
    <col min="4621" max="4621" width="21.25" style="2" customWidth="1"/>
    <col min="4622" max="4622" width="10" style="2" customWidth="1"/>
    <col min="4623" max="4625" width="18" style="2" customWidth="1"/>
    <col min="4626" max="4857" width="9" style="2"/>
    <col min="4858" max="4858" width="4.125" style="2" customWidth="1"/>
    <col min="4859" max="4859" width="19.25" style="2" customWidth="1"/>
    <col min="4860" max="4860" width="21.375" style="2" customWidth="1"/>
    <col min="4861" max="4861" width="6.25" style="2" customWidth="1"/>
    <col min="4862" max="4862" width="4.125" style="2" customWidth="1"/>
    <col min="4863" max="4863" width="6.25" style="2" customWidth="1"/>
    <col min="4864" max="4864" width="7.125" style="2" customWidth="1"/>
    <col min="4865" max="4865" width="0" style="2" hidden="1" customWidth="1"/>
    <col min="4866" max="4866" width="43.375" style="2" customWidth="1"/>
    <col min="4867" max="4867" width="3.375" style="2" customWidth="1"/>
    <col min="4868" max="4871" width="8.75" style="2" customWidth="1"/>
    <col min="4872" max="4872" width="13.625" style="2" customWidth="1"/>
    <col min="4873" max="4873" width="10.875" style="2" customWidth="1"/>
    <col min="4874" max="4874" width="5.125" style="2" customWidth="1"/>
    <col min="4875" max="4875" width="4.5" style="2" customWidth="1"/>
    <col min="4876" max="4876" width="24.375" style="2" customWidth="1"/>
    <col min="4877" max="4877" width="21.25" style="2" customWidth="1"/>
    <col min="4878" max="4878" width="10" style="2" customWidth="1"/>
    <col min="4879" max="4881" width="18" style="2" customWidth="1"/>
    <col min="4882" max="5113" width="9" style="2"/>
    <col min="5114" max="5114" width="4.125" style="2" customWidth="1"/>
    <col min="5115" max="5115" width="19.25" style="2" customWidth="1"/>
    <col min="5116" max="5116" width="21.375" style="2" customWidth="1"/>
    <col min="5117" max="5117" width="6.25" style="2" customWidth="1"/>
    <col min="5118" max="5118" width="4.125" style="2" customWidth="1"/>
    <col min="5119" max="5119" width="6.25" style="2" customWidth="1"/>
    <col min="5120" max="5120" width="7.125" style="2" customWidth="1"/>
    <col min="5121" max="5121" width="0" style="2" hidden="1" customWidth="1"/>
    <col min="5122" max="5122" width="43.375" style="2" customWidth="1"/>
    <col min="5123" max="5123" width="3.375" style="2" customWidth="1"/>
    <col min="5124" max="5127" width="8.75" style="2" customWidth="1"/>
    <col min="5128" max="5128" width="13.625" style="2" customWidth="1"/>
    <col min="5129" max="5129" width="10.875" style="2" customWidth="1"/>
    <col min="5130" max="5130" width="5.125" style="2" customWidth="1"/>
    <col min="5131" max="5131" width="4.5" style="2" customWidth="1"/>
    <col min="5132" max="5132" width="24.375" style="2" customWidth="1"/>
    <col min="5133" max="5133" width="21.25" style="2" customWidth="1"/>
    <col min="5134" max="5134" width="10" style="2" customWidth="1"/>
    <col min="5135" max="5137" width="18" style="2" customWidth="1"/>
    <col min="5138" max="5369" width="9" style="2"/>
    <col min="5370" max="5370" width="4.125" style="2" customWidth="1"/>
    <col min="5371" max="5371" width="19.25" style="2" customWidth="1"/>
    <col min="5372" max="5372" width="21.375" style="2" customWidth="1"/>
    <col min="5373" max="5373" width="6.25" style="2" customWidth="1"/>
    <col min="5374" max="5374" width="4.125" style="2" customWidth="1"/>
    <col min="5375" max="5375" width="6.25" style="2" customWidth="1"/>
    <col min="5376" max="5376" width="7.125" style="2" customWidth="1"/>
    <col min="5377" max="5377" width="0" style="2" hidden="1" customWidth="1"/>
    <col min="5378" max="5378" width="43.375" style="2" customWidth="1"/>
    <col min="5379" max="5379" width="3.375" style="2" customWidth="1"/>
    <col min="5380" max="5383" width="8.75" style="2" customWidth="1"/>
    <col min="5384" max="5384" width="13.625" style="2" customWidth="1"/>
    <col min="5385" max="5385" width="10.875" style="2" customWidth="1"/>
    <col min="5386" max="5386" width="5.125" style="2" customWidth="1"/>
    <col min="5387" max="5387" width="4.5" style="2" customWidth="1"/>
    <col min="5388" max="5388" width="24.375" style="2" customWidth="1"/>
    <col min="5389" max="5389" width="21.25" style="2" customWidth="1"/>
    <col min="5390" max="5390" width="10" style="2" customWidth="1"/>
    <col min="5391" max="5393" width="18" style="2" customWidth="1"/>
    <col min="5394" max="5625" width="9" style="2"/>
    <col min="5626" max="5626" width="4.125" style="2" customWidth="1"/>
    <col min="5627" max="5627" width="19.25" style="2" customWidth="1"/>
    <col min="5628" max="5628" width="21.375" style="2" customWidth="1"/>
    <col min="5629" max="5629" width="6.25" style="2" customWidth="1"/>
    <col min="5630" max="5630" width="4.125" style="2" customWidth="1"/>
    <col min="5631" max="5631" width="6.25" style="2" customWidth="1"/>
    <col min="5632" max="5632" width="7.125" style="2" customWidth="1"/>
    <col min="5633" max="5633" width="0" style="2" hidden="1" customWidth="1"/>
    <col min="5634" max="5634" width="43.375" style="2" customWidth="1"/>
    <col min="5635" max="5635" width="3.375" style="2" customWidth="1"/>
    <col min="5636" max="5639" width="8.75" style="2" customWidth="1"/>
    <col min="5640" max="5640" width="13.625" style="2" customWidth="1"/>
    <col min="5641" max="5641" width="10.875" style="2" customWidth="1"/>
    <col min="5642" max="5642" width="5.125" style="2" customWidth="1"/>
    <col min="5643" max="5643" width="4.5" style="2" customWidth="1"/>
    <col min="5644" max="5644" width="24.375" style="2" customWidth="1"/>
    <col min="5645" max="5645" width="21.25" style="2" customWidth="1"/>
    <col min="5646" max="5646" width="10" style="2" customWidth="1"/>
    <col min="5647" max="5649" width="18" style="2" customWidth="1"/>
    <col min="5650" max="5881" width="9" style="2"/>
    <col min="5882" max="5882" width="4.125" style="2" customWidth="1"/>
    <col min="5883" max="5883" width="19.25" style="2" customWidth="1"/>
    <col min="5884" max="5884" width="21.375" style="2" customWidth="1"/>
    <col min="5885" max="5885" width="6.25" style="2" customWidth="1"/>
    <col min="5886" max="5886" width="4.125" style="2" customWidth="1"/>
    <col min="5887" max="5887" width="6.25" style="2" customWidth="1"/>
    <col min="5888" max="5888" width="7.125" style="2" customWidth="1"/>
    <col min="5889" max="5889" width="0" style="2" hidden="1" customWidth="1"/>
    <col min="5890" max="5890" width="43.375" style="2" customWidth="1"/>
    <col min="5891" max="5891" width="3.375" style="2" customWidth="1"/>
    <col min="5892" max="5895" width="8.75" style="2" customWidth="1"/>
    <col min="5896" max="5896" width="13.625" style="2" customWidth="1"/>
    <col min="5897" max="5897" width="10.875" style="2" customWidth="1"/>
    <col min="5898" max="5898" width="5.125" style="2" customWidth="1"/>
    <col min="5899" max="5899" width="4.5" style="2" customWidth="1"/>
    <col min="5900" max="5900" width="24.375" style="2" customWidth="1"/>
    <col min="5901" max="5901" width="21.25" style="2" customWidth="1"/>
    <col min="5902" max="5902" width="10" style="2" customWidth="1"/>
    <col min="5903" max="5905" width="18" style="2" customWidth="1"/>
    <col min="5906" max="6137" width="9" style="2"/>
    <col min="6138" max="6138" width="4.125" style="2" customWidth="1"/>
    <col min="6139" max="6139" width="19.25" style="2" customWidth="1"/>
    <col min="6140" max="6140" width="21.375" style="2" customWidth="1"/>
    <col min="6141" max="6141" width="6.25" style="2" customWidth="1"/>
    <col min="6142" max="6142" width="4.125" style="2" customWidth="1"/>
    <col min="6143" max="6143" width="6.25" style="2" customWidth="1"/>
    <col min="6144" max="6144" width="7.125" style="2" customWidth="1"/>
    <col min="6145" max="6145" width="0" style="2" hidden="1" customWidth="1"/>
    <col min="6146" max="6146" width="43.375" style="2" customWidth="1"/>
    <col min="6147" max="6147" width="3.375" style="2" customWidth="1"/>
    <col min="6148" max="6151" width="8.75" style="2" customWidth="1"/>
    <col min="6152" max="6152" width="13.625" style="2" customWidth="1"/>
    <col min="6153" max="6153" width="10.875" style="2" customWidth="1"/>
    <col min="6154" max="6154" width="5.125" style="2" customWidth="1"/>
    <col min="6155" max="6155" width="4.5" style="2" customWidth="1"/>
    <col min="6156" max="6156" width="24.375" style="2" customWidth="1"/>
    <col min="6157" max="6157" width="21.25" style="2" customWidth="1"/>
    <col min="6158" max="6158" width="10" style="2" customWidth="1"/>
    <col min="6159" max="6161" width="18" style="2" customWidth="1"/>
    <col min="6162" max="6393" width="9" style="2"/>
    <col min="6394" max="6394" width="4.125" style="2" customWidth="1"/>
    <col min="6395" max="6395" width="19.25" style="2" customWidth="1"/>
    <col min="6396" max="6396" width="21.375" style="2" customWidth="1"/>
    <col min="6397" max="6397" width="6.25" style="2" customWidth="1"/>
    <col min="6398" max="6398" width="4.125" style="2" customWidth="1"/>
    <col min="6399" max="6399" width="6.25" style="2" customWidth="1"/>
    <col min="6400" max="6400" width="7.125" style="2" customWidth="1"/>
    <col min="6401" max="6401" width="0" style="2" hidden="1" customWidth="1"/>
    <col min="6402" max="6402" width="43.375" style="2" customWidth="1"/>
    <col min="6403" max="6403" width="3.375" style="2" customWidth="1"/>
    <col min="6404" max="6407" width="8.75" style="2" customWidth="1"/>
    <col min="6408" max="6408" width="13.625" style="2" customWidth="1"/>
    <col min="6409" max="6409" width="10.875" style="2" customWidth="1"/>
    <col min="6410" max="6410" width="5.125" style="2" customWidth="1"/>
    <col min="6411" max="6411" width="4.5" style="2" customWidth="1"/>
    <col min="6412" max="6412" width="24.375" style="2" customWidth="1"/>
    <col min="6413" max="6413" width="21.25" style="2" customWidth="1"/>
    <col min="6414" max="6414" width="10" style="2" customWidth="1"/>
    <col min="6415" max="6417" width="18" style="2" customWidth="1"/>
    <col min="6418" max="6649" width="9" style="2"/>
    <col min="6650" max="6650" width="4.125" style="2" customWidth="1"/>
    <col min="6651" max="6651" width="19.25" style="2" customWidth="1"/>
    <col min="6652" max="6652" width="21.375" style="2" customWidth="1"/>
    <col min="6653" max="6653" width="6.25" style="2" customWidth="1"/>
    <col min="6654" max="6654" width="4.125" style="2" customWidth="1"/>
    <col min="6655" max="6655" width="6.25" style="2" customWidth="1"/>
    <col min="6656" max="6656" width="7.125" style="2" customWidth="1"/>
    <col min="6657" max="6657" width="0" style="2" hidden="1" customWidth="1"/>
    <col min="6658" max="6658" width="43.375" style="2" customWidth="1"/>
    <col min="6659" max="6659" width="3.375" style="2" customWidth="1"/>
    <col min="6660" max="6663" width="8.75" style="2" customWidth="1"/>
    <col min="6664" max="6664" width="13.625" style="2" customWidth="1"/>
    <col min="6665" max="6665" width="10.875" style="2" customWidth="1"/>
    <col min="6666" max="6666" width="5.125" style="2" customWidth="1"/>
    <col min="6667" max="6667" width="4.5" style="2" customWidth="1"/>
    <col min="6668" max="6668" width="24.375" style="2" customWidth="1"/>
    <col min="6669" max="6669" width="21.25" style="2" customWidth="1"/>
    <col min="6670" max="6670" width="10" style="2" customWidth="1"/>
    <col min="6671" max="6673" width="18" style="2" customWidth="1"/>
    <col min="6674" max="6905" width="9" style="2"/>
    <col min="6906" max="6906" width="4.125" style="2" customWidth="1"/>
    <col min="6907" max="6907" width="19.25" style="2" customWidth="1"/>
    <col min="6908" max="6908" width="21.375" style="2" customWidth="1"/>
    <col min="6909" max="6909" width="6.25" style="2" customWidth="1"/>
    <col min="6910" max="6910" width="4.125" style="2" customWidth="1"/>
    <col min="6911" max="6911" width="6.25" style="2" customWidth="1"/>
    <col min="6912" max="6912" width="7.125" style="2" customWidth="1"/>
    <col min="6913" max="6913" width="0" style="2" hidden="1" customWidth="1"/>
    <col min="6914" max="6914" width="43.375" style="2" customWidth="1"/>
    <col min="6915" max="6915" width="3.375" style="2" customWidth="1"/>
    <col min="6916" max="6919" width="8.75" style="2" customWidth="1"/>
    <col min="6920" max="6920" width="13.625" style="2" customWidth="1"/>
    <col min="6921" max="6921" width="10.875" style="2" customWidth="1"/>
    <col min="6922" max="6922" width="5.125" style="2" customWidth="1"/>
    <col min="6923" max="6923" width="4.5" style="2" customWidth="1"/>
    <col min="6924" max="6924" width="24.375" style="2" customWidth="1"/>
    <col min="6925" max="6925" width="21.25" style="2" customWidth="1"/>
    <col min="6926" max="6926" width="10" style="2" customWidth="1"/>
    <col min="6927" max="6929" width="18" style="2" customWidth="1"/>
    <col min="6930" max="7161" width="9" style="2"/>
    <col min="7162" max="7162" width="4.125" style="2" customWidth="1"/>
    <col min="7163" max="7163" width="19.25" style="2" customWidth="1"/>
    <col min="7164" max="7164" width="21.375" style="2" customWidth="1"/>
    <col min="7165" max="7165" width="6.25" style="2" customWidth="1"/>
    <col min="7166" max="7166" width="4.125" style="2" customWidth="1"/>
    <col min="7167" max="7167" width="6.25" style="2" customWidth="1"/>
    <col min="7168" max="7168" width="7.125" style="2" customWidth="1"/>
    <col min="7169" max="7169" width="0" style="2" hidden="1" customWidth="1"/>
    <col min="7170" max="7170" width="43.375" style="2" customWidth="1"/>
    <col min="7171" max="7171" width="3.375" style="2" customWidth="1"/>
    <col min="7172" max="7175" width="8.75" style="2" customWidth="1"/>
    <col min="7176" max="7176" width="13.625" style="2" customWidth="1"/>
    <col min="7177" max="7177" width="10.875" style="2" customWidth="1"/>
    <col min="7178" max="7178" width="5.125" style="2" customWidth="1"/>
    <col min="7179" max="7179" width="4.5" style="2" customWidth="1"/>
    <col min="7180" max="7180" width="24.375" style="2" customWidth="1"/>
    <col min="7181" max="7181" width="21.25" style="2" customWidth="1"/>
    <col min="7182" max="7182" width="10" style="2" customWidth="1"/>
    <col min="7183" max="7185" width="18" style="2" customWidth="1"/>
    <col min="7186" max="7417" width="9" style="2"/>
    <col min="7418" max="7418" width="4.125" style="2" customWidth="1"/>
    <col min="7419" max="7419" width="19.25" style="2" customWidth="1"/>
    <col min="7420" max="7420" width="21.375" style="2" customWidth="1"/>
    <col min="7421" max="7421" width="6.25" style="2" customWidth="1"/>
    <col min="7422" max="7422" width="4.125" style="2" customWidth="1"/>
    <col min="7423" max="7423" width="6.25" style="2" customWidth="1"/>
    <col min="7424" max="7424" width="7.125" style="2" customWidth="1"/>
    <col min="7425" max="7425" width="0" style="2" hidden="1" customWidth="1"/>
    <col min="7426" max="7426" width="43.375" style="2" customWidth="1"/>
    <col min="7427" max="7427" width="3.375" style="2" customWidth="1"/>
    <col min="7428" max="7431" width="8.75" style="2" customWidth="1"/>
    <col min="7432" max="7432" width="13.625" style="2" customWidth="1"/>
    <col min="7433" max="7433" width="10.875" style="2" customWidth="1"/>
    <col min="7434" max="7434" width="5.125" style="2" customWidth="1"/>
    <col min="7435" max="7435" width="4.5" style="2" customWidth="1"/>
    <col min="7436" max="7436" width="24.375" style="2" customWidth="1"/>
    <col min="7437" max="7437" width="21.25" style="2" customWidth="1"/>
    <col min="7438" max="7438" width="10" style="2" customWidth="1"/>
    <col min="7439" max="7441" width="18" style="2" customWidth="1"/>
    <col min="7442" max="7673" width="9" style="2"/>
    <col min="7674" max="7674" width="4.125" style="2" customWidth="1"/>
    <col min="7675" max="7675" width="19.25" style="2" customWidth="1"/>
    <col min="7676" max="7676" width="21.375" style="2" customWidth="1"/>
    <col min="7677" max="7677" width="6.25" style="2" customWidth="1"/>
    <col min="7678" max="7678" width="4.125" style="2" customWidth="1"/>
    <col min="7679" max="7679" width="6.25" style="2" customWidth="1"/>
    <col min="7680" max="7680" width="7.125" style="2" customWidth="1"/>
    <col min="7681" max="7681" width="0" style="2" hidden="1" customWidth="1"/>
    <col min="7682" max="7682" width="43.375" style="2" customWidth="1"/>
    <col min="7683" max="7683" width="3.375" style="2" customWidth="1"/>
    <col min="7684" max="7687" width="8.75" style="2" customWidth="1"/>
    <col min="7688" max="7688" width="13.625" style="2" customWidth="1"/>
    <col min="7689" max="7689" width="10.875" style="2" customWidth="1"/>
    <col min="7690" max="7690" width="5.125" style="2" customWidth="1"/>
    <col min="7691" max="7691" width="4.5" style="2" customWidth="1"/>
    <col min="7692" max="7692" width="24.375" style="2" customWidth="1"/>
    <col min="7693" max="7693" width="21.25" style="2" customWidth="1"/>
    <col min="7694" max="7694" width="10" style="2" customWidth="1"/>
    <col min="7695" max="7697" width="18" style="2" customWidth="1"/>
    <col min="7698" max="7929" width="9" style="2"/>
    <col min="7930" max="7930" width="4.125" style="2" customWidth="1"/>
    <col min="7931" max="7931" width="19.25" style="2" customWidth="1"/>
    <col min="7932" max="7932" width="21.375" style="2" customWidth="1"/>
    <col min="7933" max="7933" width="6.25" style="2" customWidth="1"/>
    <col min="7934" max="7934" width="4.125" style="2" customWidth="1"/>
    <col min="7935" max="7935" width="6.25" style="2" customWidth="1"/>
    <col min="7936" max="7936" width="7.125" style="2" customWidth="1"/>
    <col min="7937" max="7937" width="0" style="2" hidden="1" customWidth="1"/>
    <col min="7938" max="7938" width="43.375" style="2" customWidth="1"/>
    <col min="7939" max="7939" width="3.375" style="2" customWidth="1"/>
    <col min="7940" max="7943" width="8.75" style="2" customWidth="1"/>
    <col min="7944" max="7944" width="13.625" style="2" customWidth="1"/>
    <col min="7945" max="7945" width="10.875" style="2" customWidth="1"/>
    <col min="7946" max="7946" width="5.125" style="2" customWidth="1"/>
    <col min="7947" max="7947" width="4.5" style="2" customWidth="1"/>
    <col min="7948" max="7948" width="24.375" style="2" customWidth="1"/>
    <col min="7949" max="7949" width="21.25" style="2" customWidth="1"/>
    <col min="7950" max="7950" width="10" style="2" customWidth="1"/>
    <col min="7951" max="7953" width="18" style="2" customWidth="1"/>
    <col min="7954" max="8185" width="9" style="2"/>
    <col min="8186" max="8186" width="4.125" style="2" customWidth="1"/>
    <col min="8187" max="8187" width="19.25" style="2" customWidth="1"/>
    <col min="8188" max="8188" width="21.375" style="2" customWidth="1"/>
    <col min="8189" max="8189" width="6.25" style="2" customWidth="1"/>
    <col min="8190" max="8190" width="4.125" style="2" customWidth="1"/>
    <col min="8191" max="8191" width="6.25" style="2" customWidth="1"/>
    <col min="8192" max="8192" width="7.125" style="2" customWidth="1"/>
    <col min="8193" max="8193" width="0" style="2" hidden="1" customWidth="1"/>
    <col min="8194" max="8194" width="43.375" style="2" customWidth="1"/>
    <col min="8195" max="8195" width="3.375" style="2" customWidth="1"/>
    <col min="8196" max="8199" width="8.75" style="2" customWidth="1"/>
    <col min="8200" max="8200" width="13.625" style="2" customWidth="1"/>
    <col min="8201" max="8201" width="10.875" style="2" customWidth="1"/>
    <col min="8202" max="8202" width="5.125" style="2" customWidth="1"/>
    <col min="8203" max="8203" width="4.5" style="2" customWidth="1"/>
    <col min="8204" max="8204" width="24.375" style="2" customWidth="1"/>
    <col min="8205" max="8205" width="21.25" style="2" customWidth="1"/>
    <col min="8206" max="8206" width="10" style="2" customWidth="1"/>
    <col min="8207" max="8209" width="18" style="2" customWidth="1"/>
    <col min="8210" max="8441" width="9" style="2"/>
    <col min="8442" max="8442" width="4.125" style="2" customWidth="1"/>
    <col min="8443" max="8443" width="19.25" style="2" customWidth="1"/>
    <col min="8444" max="8444" width="21.375" style="2" customWidth="1"/>
    <col min="8445" max="8445" width="6.25" style="2" customWidth="1"/>
    <col min="8446" max="8446" width="4.125" style="2" customWidth="1"/>
    <col min="8447" max="8447" width="6.25" style="2" customWidth="1"/>
    <col min="8448" max="8448" width="7.125" style="2" customWidth="1"/>
    <col min="8449" max="8449" width="0" style="2" hidden="1" customWidth="1"/>
    <col min="8450" max="8450" width="43.375" style="2" customWidth="1"/>
    <col min="8451" max="8451" width="3.375" style="2" customWidth="1"/>
    <col min="8452" max="8455" width="8.75" style="2" customWidth="1"/>
    <col min="8456" max="8456" width="13.625" style="2" customWidth="1"/>
    <col min="8457" max="8457" width="10.875" style="2" customWidth="1"/>
    <col min="8458" max="8458" width="5.125" style="2" customWidth="1"/>
    <col min="8459" max="8459" width="4.5" style="2" customWidth="1"/>
    <col min="8460" max="8460" width="24.375" style="2" customWidth="1"/>
    <col min="8461" max="8461" width="21.25" style="2" customWidth="1"/>
    <col min="8462" max="8462" width="10" style="2" customWidth="1"/>
    <col min="8463" max="8465" width="18" style="2" customWidth="1"/>
    <col min="8466" max="8697" width="9" style="2"/>
    <col min="8698" max="8698" width="4.125" style="2" customWidth="1"/>
    <col min="8699" max="8699" width="19.25" style="2" customWidth="1"/>
    <col min="8700" max="8700" width="21.375" style="2" customWidth="1"/>
    <col min="8701" max="8701" width="6.25" style="2" customWidth="1"/>
    <col min="8702" max="8702" width="4.125" style="2" customWidth="1"/>
    <col min="8703" max="8703" width="6.25" style="2" customWidth="1"/>
    <col min="8704" max="8704" width="7.125" style="2" customWidth="1"/>
    <col min="8705" max="8705" width="0" style="2" hidden="1" customWidth="1"/>
    <col min="8706" max="8706" width="43.375" style="2" customWidth="1"/>
    <col min="8707" max="8707" width="3.375" style="2" customWidth="1"/>
    <col min="8708" max="8711" width="8.75" style="2" customWidth="1"/>
    <col min="8712" max="8712" width="13.625" style="2" customWidth="1"/>
    <col min="8713" max="8713" width="10.875" style="2" customWidth="1"/>
    <col min="8714" max="8714" width="5.125" style="2" customWidth="1"/>
    <col min="8715" max="8715" width="4.5" style="2" customWidth="1"/>
    <col min="8716" max="8716" width="24.375" style="2" customWidth="1"/>
    <col min="8717" max="8717" width="21.25" style="2" customWidth="1"/>
    <col min="8718" max="8718" width="10" style="2" customWidth="1"/>
    <col min="8719" max="8721" width="18" style="2" customWidth="1"/>
    <col min="8722" max="8953" width="9" style="2"/>
    <col min="8954" max="8954" width="4.125" style="2" customWidth="1"/>
    <col min="8955" max="8955" width="19.25" style="2" customWidth="1"/>
    <col min="8956" max="8956" width="21.375" style="2" customWidth="1"/>
    <col min="8957" max="8957" width="6.25" style="2" customWidth="1"/>
    <col min="8958" max="8958" width="4.125" style="2" customWidth="1"/>
    <col min="8959" max="8959" width="6.25" style="2" customWidth="1"/>
    <col min="8960" max="8960" width="7.125" style="2" customWidth="1"/>
    <col min="8961" max="8961" width="0" style="2" hidden="1" customWidth="1"/>
    <col min="8962" max="8962" width="43.375" style="2" customWidth="1"/>
    <col min="8963" max="8963" width="3.375" style="2" customWidth="1"/>
    <col min="8964" max="8967" width="8.75" style="2" customWidth="1"/>
    <col min="8968" max="8968" width="13.625" style="2" customWidth="1"/>
    <col min="8969" max="8969" width="10.875" style="2" customWidth="1"/>
    <col min="8970" max="8970" width="5.125" style="2" customWidth="1"/>
    <col min="8971" max="8971" width="4.5" style="2" customWidth="1"/>
    <col min="8972" max="8972" width="24.375" style="2" customWidth="1"/>
    <col min="8973" max="8973" width="21.25" style="2" customWidth="1"/>
    <col min="8974" max="8974" width="10" style="2" customWidth="1"/>
    <col min="8975" max="8977" width="18" style="2" customWidth="1"/>
    <col min="8978" max="9209" width="9" style="2"/>
    <col min="9210" max="9210" width="4.125" style="2" customWidth="1"/>
    <col min="9211" max="9211" width="19.25" style="2" customWidth="1"/>
    <col min="9212" max="9212" width="21.375" style="2" customWidth="1"/>
    <col min="9213" max="9213" width="6.25" style="2" customWidth="1"/>
    <col min="9214" max="9214" width="4.125" style="2" customWidth="1"/>
    <col min="9215" max="9215" width="6.25" style="2" customWidth="1"/>
    <col min="9216" max="9216" width="7.125" style="2" customWidth="1"/>
    <col min="9217" max="9217" width="0" style="2" hidden="1" customWidth="1"/>
    <col min="9218" max="9218" width="43.375" style="2" customWidth="1"/>
    <col min="9219" max="9219" width="3.375" style="2" customWidth="1"/>
    <col min="9220" max="9223" width="8.75" style="2" customWidth="1"/>
    <col min="9224" max="9224" width="13.625" style="2" customWidth="1"/>
    <col min="9225" max="9225" width="10.875" style="2" customWidth="1"/>
    <col min="9226" max="9226" width="5.125" style="2" customWidth="1"/>
    <col min="9227" max="9227" width="4.5" style="2" customWidth="1"/>
    <col min="9228" max="9228" width="24.375" style="2" customWidth="1"/>
    <col min="9229" max="9229" width="21.25" style="2" customWidth="1"/>
    <col min="9230" max="9230" width="10" style="2" customWidth="1"/>
    <col min="9231" max="9233" width="18" style="2" customWidth="1"/>
    <col min="9234" max="9465" width="9" style="2"/>
    <col min="9466" max="9466" width="4.125" style="2" customWidth="1"/>
    <col min="9467" max="9467" width="19.25" style="2" customWidth="1"/>
    <col min="9468" max="9468" width="21.375" style="2" customWidth="1"/>
    <col min="9469" max="9469" width="6.25" style="2" customWidth="1"/>
    <col min="9470" max="9470" width="4.125" style="2" customWidth="1"/>
    <col min="9471" max="9471" width="6.25" style="2" customWidth="1"/>
    <col min="9472" max="9472" width="7.125" style="2" customWidth="1"/>
    <col min="9473" max="9473" width="0" style="2" hidden="1" customWidth="1"/>
    <col min="9474" max="9474" width="43.375" style="2" customWidth="1"/>
    <col min="9475" max="9475" width="3.375" style="2" customWidth="1"/>
    <col min="9476" max="9479" width="8.75" style="2" customWidth="1"/>
    <col min="9480" max="9480" width="13.625" style="2" customWidth="1"/>
    <col min="9481" max="9481" width="10.875" style="2" customWidth="1"/>
    <col min="9482" max="9482" width="5.125" style="2" customWidth="1"/>
    <col min="9483" max="9483" width="4.5" style="2" customWidth="1"/>
    <col min="9484" max="9484" width="24.375" style="2" customWidth="1"/>
    <col min="9485" max="9485" width="21.25" style="2" customWidth="1"/>
    <col min="9486" max="9486" width="10" style="2" customWidth="1"/>
    <col min="9487" max="9489" width="18" style="2" customWidth="1"/>
    <col min="9490" max="9721" width="9" style="2"/>
    <col min="9722" max="9722" width="4.125" style="2" customWidth="1"/>
    <col min="9723" max="9723" width="19.25" style="2" customWidth="1"/>
    <col min="9724" max="9724" width="21.375" style="2" customWidth="1"/>
    <col min="9725" max="9725" width="6.25" style="2" customWidth="1"/>
    <col min="9726" max="9726" width="4.125" style="2" customWidth="1"/>
    <col min="9727" max="9727" width="6.25" style="2" customWidth="1"/>
    <col min="9728" max="9728" width="7.125" style="2" customWidth="1"/>
    <col min="9729" max="9729" width="0" style="2" hidden="1" customWidth="1"/>
    <col min="9730" max="9730" width="43.375" style="2" customWidth="1"/>
    <col min="9731" max="9731" width="3.375" style="2" customWidth="1"/>
    <col min="9732" max="9735" width="8.75" style="2" customWidth="1"/>
    <col min="9736" max="9736" width="13.625" style="2" customWidth="1"/>
    <col min="9737" max="9737" width="10.875" style="2" customWidth="1"/>
    <col min="9738" max="9738" width="5.125" style="2" customWidth="1"/>
    <col min="9739" max="9739" width="4.5" style="2" customWidth="1"/>
    <col min="9740" max="9740" width="24.375" style="2" customWidth="1"/>
    <col min="9741" max="9741" width="21.25" style="2" customWidth="1"/>
    <col min="9742" max="9742" width="10" style="2" customWidth="1"/>
    <col min="9743" max="9745" width="18" style="2" customWidth="1"/>
    <col min="9746" max="9977" width="9" style="2"/>
    <col min="9978" max="9978" width="4.125" style="2" customWidth="1"/>
    <col min="9979" max="9979" width="19.25" style="2" customWidth="1"/>
    <col min="9980" max="9980" width="21.375" style="2" customWidth="1"/>
    <col min="9981" max="9981" width="6.25" style="2" customWidth="1"/>
    <col min="9982" max="9982" width="4.125" style="2" customWidth="1"/>
    <col min="9983" max="9983" width="6.25" style="2" customWidth="1"/>
    <col min="9984" max="9984" width="7.125" style="2" customWidth="1"/>
    <col min="9985" max="9985" width="0" style="2" hidden="1" customWidth="1"/>
    <col min="9986" max="9986" width="43.375" style="2" customWidth="1"/>
    <col min="9987" max="9987" width="3.375" style="2" customWidth="1"/>
    <col min="9988" max="9991" width="8.75" style="2" customWidth="1"/>
    <col min="9992" max="9992" width="13.625" style="2" customWidth="1"/>
    <col min="9993" max="9993" width="10.875" style="2" customWidth="1"/>
    <col min="9994" max="9994" width="5.125" style="2" customWidth="1"/>
    <col min="9995" max="9995" width="4.5" style="2" customWidth="1"/>
    <col min="9996" max="9996" width="24.375" style="2" customWidth="1"/>
    <col min="9997" max="9997" width="21.25" style="2" customWidth="1"/>
    <col min="9998" max="9998" width="10" style="2" customWidth="1"/>
    <col min="9999" max="10001" width="18" style="2" customWidth="1"/>
    <col min="10002" max="10233" width="9" style="2"/>
    <col min="10234" max="10234" width="4.125" style="2" customWidth="1"/>
    <col min="10235" max="10235" width="19.25" style="2" customWidth="1"/>
    <col min="10236" max="10236" width="21.375" style="2" customWidth="1"/>
    <col min="10237" max="10237" width="6.25" style="2" customWidth="1"/>
    <col min="10238" max="10238" width="4.125" style="2" customWidth="1"/>
    <col min="10239" max="10239" width="6.25" style="2" customWidth="1"/>
    <col min="10240" max="10240" width="7.125" style="2" customWidth="1"/>
    <col min="10241" max="10241" width="0" style="2" hidden="1" customWidth="1"/>
    <col min="10242" max="10242" width="43.375" style="2" customWidth="1"/>
    <col min="10243" max="10243" width="3.375" style="2" customWidth="1"/>
    <col min="10244" max="10247" width="8.75" style="2" customWidth="1"/>
    <col min="10248" max="10248" width="13.625" style="2" customWidth="1"/>
    <col min="10249" max="10249" width="10.875" style="2" customWidth="1"/>
    <col min="10250" max="10250" width="5.125" style="2" customWidth="1"/>
    <col min="10251" max="10251" width="4.5" style="2" customWidth="1"/>
    <col min="10252" max="10252" width="24.375" style="2" customWidth="1"/>
    <col min="10253" max="10253" width="21.25" style="2" customWidth="1"/>
    <col min="10254" max="10254" width="10" style="2" customWidth="1"/>
    <col min="10255" max="10257" width="18" style="2" customWidth="1"/>
    <col min="10258" max="10489" width="9" style="2"/>
    <col min="10490" max="10490" width="4.125" style="2" customWidth="1"/>
    <col min="10491" max="10491" width="19.25" style="2" customWidth="1"/>
    <col min="10492" max="10492" width="21.375" style="2" customWidth="1"/>
    <col min="10493" max="10493" width="6.25" style="2" customWidth="1"/>
    <col min="10494" max="10494" width="4.125" style="2" customWidth="1"/>
    <col min="10495" max="10495" width="6.25" style="2" customWidth="1"/>
    <col min="10496" max="10496" width="7.125" style="2" customWidth="1"/>
    <col min="10497" max="10497" width="0" style="2" hidden="1" customWidth="1"/>
    <col min="10498" max="10498" width="43.375" style="2" customWidth="1"/>
    <col min="10499" max="10499" width="3.375" style="2" customWidth="1"/>
    <col min="10500" max="10503" width="8.75" style="2" customWidth="1"/>
    <col min="10504" max="10504" width="13.625" style="2" customWidth="1"/>
    <col min="10505" max="10505" width="10.875" style="2" customWidth="1"/>
    <col min="10506" max="10506" width="5.125" style="2" customWidth="1"/>
    <col min="10507" max="10507" width="4.5" style="2" customWidth="1"/>
    <col min="10508" max="10508" width="24.375" style="2" customWidth="1"/>
    <col min="10509" max="10509" width="21.25" style="2" customWidth="1"/>
    <col min="10510" max="10510" width="10" style="2" customWidth="1"/>
    <col min="10511" max="10513" width="18" style="2" customWidth="1"/>
    <col min="10514" max="10745" width="9" style="2"/>
    <col min="10746" max="10746" width="4.125" style="2" customWidth="1"/>
    <col min="10747" max="10747" width="19.25" style="2" customWidth="1"/>
    <col min="10748" max="10748" width="21.375" style="2" customWidth="1"/>
    <col min="10749" max="10749" width="6.25" style="2" customWidth="1"/>
    <col min="10750" max="10750" width="4.125" style="2" customWidth="1"/>
    <col min="10751" max="10751" width="6.25" style="2" customWidth="1"/>
    <col min="10752" max="10752" width="7.125" style="2" customWidth="1"/>
    <col min="10753" max="10753" width="0" style="2" hidden="1" customWidth="1"/>
    <col min="10754" max="10754" width="43.375" style="2" customWidth="1"/>
    <col min="10755" max="10755" width="3.375" style="2" customWidth="1"/>
    <col min="10756" max="10759" width="8.75" style="2" customWidth="1"/>
    <col min="10760" max="10760" width="13.625" style="2" customWidth="1"/>
    <col min="10761" max="10761" width="10.875" style="2" customWidth="1"/>
    <col min="10762" max="10762" width="5.125" style="2" customWidth="1"/>
    <col min="10763" max="10763" width="4.5" style="2" customWidth="1"/>
    <col min="10764" max="10764" width="24.375" style="2" customWidth="1"/>
    <col min="10765" max="10765" width="21.25" style="2" customWidth="1"/>
    <col min="10766" max="10766" width="10" style="2" customWidth="1"/>
    <col min="10767" max="10769" width="18" style="2" customWidth="1"/>
    <col min="10770" max="11001" width="9" style="2"/>
    <col min="11002" max="11002" width="4.125" style="2" customWidth="1"/>
    <col min="11003" max="11003" width="19.25" style="2" customWidth="1"/>
    <col min="11004" max="11004" width="21.375" style="2" customWidth="1"/>
    <col min="11005" max="11005" width="6.25" style="2" customWidth="1"/>
    <col min="11006" max="11006" width="4.125" style="2" customWidth="1"/>
    <col min="11007" max="11007" width="6.25" style="2" customWidth="1"/>
    <col min="11008" max="11008" width="7.125" style="2" customWidth="1"/>
    <col min="11009" max="11009" width="0" style="2" hidden="1" customWidth="1"/>
    <col min="11010" max="11010" width="43.375" style="2" customWidth="1"/>
    <col min="11011" max="11011" width="3.375" style="2" customWidth="1"/>
    <col min="11012" max="11015" width="8.75" style="2" customWidth="1"/>
    <col min="11016" max="11016" width="13.625" style="2" customWidth="1"/>
    <col min="11017" max="11017" width="10.875" style="2" customWidth="1"/>
    <col min="11018" max="11018" width="5.125" style="2" customWidth="1"/>
    <col min="11019" max="11019" width="4.5" style="2" customWidth="1"/>
    <col min="11020" max="11020" width="24.375" style="2" customWidth="1"/>
    <col min="11021" max="11021" width="21.25" style="2" customWidth="1"/>
    <col min="11022" max="11022" width="10" style="2" customWidth="1"/>
    <col min="11023" max="11025" width="18" style="2" customWidth="1"/>
    <col min="11026" max="11257" width="9" style="2"/>
    <col min="11258" max="11258" width="4.125" style="2" customWidth="1"/>
    <col min="11259" max="11259" width="19.25" style="2" customWidth="1"/>
    <col min="11260" max="11260" width="21.375" style="2" customWidth="1"/>
    <col min="11261" max="11261" width="6.25" style="2" customWidth="1"/>
    <col min="11262" max="11262" width="4.125" style="2" customWidth="1"/>
    <col min="11263" max="11263" width="6.25" style="2" customWidth="1"/>
    <col min="11264" max="11264" width="7.125" style="2" customWidth="1"/>
    <col min="11265" max="11265" width="0" style="2" hidden="1" customWidth="1"/>
    <col min="11266" max="11266" width="43.375" style="2" customWidth="1"/>
    <col min="11267" max="11267" width="3.375" style="2" customWidth="1"/>
    <col min="11268" max="11271" width="8.75" style="2" customWidth="1"/>
    <col min="11272" max="11272" width="13.625" style="2" customWidth="1"/>
    <col min="11273" max="11273" width="10.875" style="2" customWidth="1"/>
    <col min="11274" max="11274" width="5.125" style="2" customWidth="1"/>
    <col min="11275" max="11275" width="4.5" style="2" customWidth="1"/>
    <col min="11276" max="11276" width="24.375" style="2" customWidth="1"/>
    <col min="11277" max="11277" width="21.25" style="2" customWidth="1"/>
    <col min="11278" max="11278" width="10" style="2" customWidth="1"/>
    <col min="11279" max="11281" width="18" style="2" customWidth="1"/>
    <col min="11282" max="11513" width="9" style="2"/>
    <col min="11514" max="11514" width="4.125" style="2" customWidth="1"/>
    <col min="11515" max="11515" width="19.25" style="2" customWidth="1"/>
    <col min="11516" max="11516" width="21.375" style="2" customWidth="1"/>
    <col min="11517" max="11517" width="6.25" style="2" customWidth="1"/>
    <col min="11518" max="11518" width="4.125" style="2" customWidth="1"/>
    <col min="11519" max="11519" width="6.25" style="2" customWidth="1"/>
    <col min="11520" max="11520" width="7.125" style="2" customWidth="1"/>
    <col min="11521" max="11521" width="0" style="2" hidden="1" customWidth="1"/>
    <col min="11522" max="11522" width="43.375" style="2" customWidth="1"/>
    <col min="11523" max="11523" width="3.375" style="2" customWidth="1"/>
    <col min="11524" max="11527" width="8.75" style="2" customWidth="1"/>
    <col min="11528" max="11528" width="13.625" style="2" customWidth="1"/>
    <col min="11529" max="11529" width="10.875" style="2" customWidth="1"/>
    <col min="11530" max="11530" width="5.125" style="2" customWidth="1"/>
    <col min="11531" max="11531" width="4.5" style="2" customWidth="1"/>
    <col min="11532" max="11532" width="24.375" style="2" customWidth="1"/>
    <col min="11533" max="11533" width="21.25" style="2" customWidth="1"/>
    <col min="11534" max="11534" width="10" style="2" customWidth="1"/>
    <col min="11535" max="11537" width="18" style="2" customWidth="1"/>
    <col min="11538" max="11769" width="9" style="2"/>
    <col min="11770" max="11770" width="4.125" style="2" customWidth="1"/>
    <col min="11771" max="11771" width="19.25" style="2" customWidth="1"/>
    <col min="11772" max="11772" width="21.375" style="2" customWidth="1"/>
    <col min="11773" max="11773" width="6.25" style="2" customWidth="1"/>
    <col min="11774" max="11774" width="4.125" style="2" customWidth="1"/>
    <col min="11775" max="11775" width="6.25" style="2" customWidth="1"/>
    <col min="11776" max="11776" width="7.125" style="2" customWidth="1"/>
    <col min="11777" max="11777" width="0" style="2" hidden="1" customWidth="1"/>
    <col min="11778" max="11778" width="43.375" style="2" customWidth="1"/>
    <col min="11779" max="11779" width="3.375" style="2" customWidth="1"/>
    <col min="11780" max="11783" width="8.75" style="2" customWidth="1"/>
    <col min="11784" max="11784" width="13.625" style="2" customWidth="1"/>
    <col min="11785" max="11785" width="10.875" style="2" customWidth="1"/>
    <col min="11786" max="11786" width="5.125" style="2" customWidth="1"/>
    <col min="11787" max="11787" width="4.5" style="2" customWidth="1"/>
    <col min="11788" max="11788" width="24.375" style="2" customWidth="1"/>
    <col min="11789" max="11789" width="21.25" style="2" customWidth="1"/>
    <col min="11790" max="11790" width="10" style="2" customWidth="1"/>
    <col min="11791" max="11793" width="18" style="2" customWidth="1"/>
    <col min="11794" max="12025" width="9" style="2"/>
    <col min="12026" max="12026" width="4.125" style="2" customWidth="1"/>
    <col min="12027" max="12027" width="19.25" style="2" customWidth="1"/>
    <col min="12028" max="12028" width="21.375" style="2" customWidth="1"/>
    <col min="12029" max="12029" width="6.25" style="2" customWidth="1"/>
    <col min="12030" max="12030" width="4.125" style="2" customWidth="1"/>
    <col min="12031" max="12031" width="6.25" style="2" customWidth="1"/>
    <col min="12032" max="12032" width="7.125" style="2" customWidth="1"/>
    <col min="12033" max="12033" width="0" style="2" hidden="1" customWidth="1"/>
    <col min="12034" max="12034" width="43.375" style="2" customWidth="1"/>
    <col min="12035" max="12035" width="3.375" style="2" customWidth="1"/>
    <col min="12036" max="12039" width="8.75" style="2" customWidth="1"/>
    <col min="12040" max="12040" width="13.625" style="2" customWidth="1"/>
    <col min="12041" max="12041" width="10.875" style="2" customWidth="1"/>
    <col min="12042" max="12042" width="5.125" style="2" customWidth="1"/>
    <col min="12043" max="12043" width="4.5" style="2" customWidth="1"/>
    <col min="12044" max="12044" width="24.375" style="2" customWidth="1"/>
    <col min="12045" max="12045" width="21.25" style="2" customWidth="1"/>
    <col min="12046" max="12046" width="10" style="2" customWidth="1"/>
    <col min="12047" max="12049" width="18" style="2" customWidth="1"/>
    <col min="12050" max="12281" width="9" style="2"/>
    <col min="12282" max="12282" width="4.125" style="2" customWidth="1"/>
    <col min="12283" max="12283" width="19.25" style="2" customWidth="1"/>
    <col min="12284" max="12284" width="21.375" style="2" customWidth="1"/>
    <col min="12285" max="12285" width="6.25" style="2" customWidth="1"/>
    <col min="12286" max="12286" width="4.125" style="2" customWidth="1"/>
    <col min="12287" max="12287" width="6.25" style="2" customWidth="1"/>
    <col min="12288" max="12288" width="7.125" style="2" customWidth="1"/>
    <col min="12289" max="12289" width="0" style="2" hidden="1" customWidth="1"/>
    <col min="12290" max="12290" width="43.375" style="2" customWidth="1"/>
    <col min="12291" max="12291" width="3.375" style="2" customWidth="1"/>
    <col min="12292" max="12295" width="8.75" style="2" customWidth="1"/>
    <col min="12296" max="12296" width="13.625" style="2" customWidth="1"/>
    <col min="12297" max="12297" width="10.875" style="2" customWidth="1"/>
    <col min="12298" max="12298" width="5.125" style="2" customWidth="1"/>
    <col min="12299" max="12299" width="4.5" style="2" customWidth="1"/>
    <col min="12300" max="12300" width="24.375" style="2" customWidth="1"/>
    <col min="12301" max="12301" width="21.25" style="2" customWidth="1"/>
    <col min="12302" max="12302" width="10" style="2" customWidth="1"/>
    <col min="12303" max="12305" width="18" style="2" customWidth="1"/>
    <col min="12306" max="12537" width="9" style="2"/>
    <col min="12538" max="12538" width="4.125" style="2" customWidth="1"/>
    <col min="12539" max="12539" width="19.25" style="2" customWidth="1"/>
    <col min="12540" max="12540" width="21.375" style="2" customWidth="1"/>
    <col min="12541" max="12541" width="6.25" style="2" customWidth="1"/>
    <col min="12542" max="12542" width="4.125" style="2" customWidth="1"/>
    <col min="12543" max="12543" width="6.25" style="2" customWidth="1"/>
    <col min="12544" max="12544" width="7.125" style="2" customWidth="1"/>
    <col min="12545" max="12545" width="0" style="2" hidden="1" customWidth="1"/>
    <col min="12546" max="12546" width="43.375" style="2" customWidth="1"/>
    <col min="12547" max="12547" width="3.375" style="2" customWidth="1"/>
    <col min="12548" max="12551" width="8.75" style="2" customWidth="1"/>
    <col min="12552" max="12552" width="13.625" style="2" customWidth="1"/>
    <col min="12553" max="12553" width="10.875" style="2" customWidth="1"/>
    <col min="12554" max="12554" width="5.125" style="2" customWidth="1"/>
    <col min="12555" max="12555" width="4.5" style="2" customWidth="1"/>
    <col min="12556" max="12556" width="24.375" style="2" customWidth="1"/>
    <col min="12557" max="12557" width="21.25" style="2" customWidth="1"/>
    <col min="12558" max="12558" width="10" style="2" customWidth="1"/>
    <col min="12559" max="12561" width="18" style="2" customWidth="1"/>
    <col min="12562" max="12793" width="9" style="2"/>
    <col min="12794" max="12794" width="4.125" style="2" customWidth="1"/>
    <col min="12795" max="12795" width="19.25" style="2" customWidth="1"/>
    <col min="12796" max="12796" width="21.375" style="2" customWidth="1"/>
    <col min="12797" max="12797" width="6.25" style="2" customWidth="1"/>
    <col min="12798" max="12798" width="4.125" style="2" customWidth="1"/>
    <col min="12799" max="12799" width="6.25" style="2" customWidth="1"/>
    <col min="12800" max="12800" width="7.125" style="2" customWidth="1"/>
    <col min="12801" max="12801" width="0" style="2" hidden="1" customWidth="1"/>
    <col min="12802" max="12802" width="43.375" style="2" customWidth="1"/>
    <col min="12803" max="12803" width="3.375" style="2" customWidth="1"/>
    <col min="12804" max="12807" width="8.75" style="2" customWidth="1"/>
    <col min="12808" max="12808" width="13.625" style="2" customWidth="1"/>
    <col min="12809" max="12809" width="10.875" style="2" customWidth="1"/>
    <col min="12810" max="12810" width="5.125" style="2" customWidth="1"/>
    <col min="12811" max="12811" width="4.5" style="2" customWidth="1"/>
    <col min="12812" max="12812" width="24.375" style="2" customWidth="1"/>
    <col min="12813" max="12813" width="21.25" style="2" customWidth="1"/>
    <col min="12814" max="12814" width="10" style="2" customWidth="1"/>
    <col min="12815" max="12817" width="18" style="2" customWidth="1"/>
    <col min="12818" max="13049" width="9" style="2"/>
    <col min="13050" max="13050" width="4.125" style="2" customWidth="1"/>
    <col min="13051" max="13051" width="19.25" style="2" customWidth="1"/>
    <col min="13052" max="13052" width="21.375" style="2" customWidth="1"/>
    <col min="13053" max="13053" width="6.25" style="2" customWidth="1"/>
    <col min="13054" max="13054" width="4.125" style="2" customWidth="1"/>
    <col min="13055" max="13055" width="6.25" style="2" customWidth="1"/>
    <col min="13056" max="13056" width="7.125" style="2" customWidth="1"/>
    <col min="13057" max="13057" width="0" style="2" hidden="1" customWidth="1"/>
    <col min="13058" max="13058" width="43.375" style="2" customWidth="1"/>
    <col min="13059" max="13059" width="3.375" style="2" customWidth="1"/>
    <col min="13060" max="13063" width="8.75" style="2" customWidth="1"/>
    <col min="13064" max="13064" width="13.625" style="2" customWidth="1"/>
    <col min="13065" max="13065" width="10.875" style="2" customWidth="1"/>
    <col min="13066" max="13066" width="5.125" style="2" customWidth="1"/>
    <col min="13067" max="13067" width="4.5" style="2" customWidth="1"/>
    <col min="13068" max="13068" width="24.375" style="2" customWidth="1"/>
    <col min="13069" max="13069" width="21.25" style="2" customWidth="1"/>
    <col min="13070" max="13070" width="10" style="2" customWidth="1"/>
    <col min="13071" max="13073" width="18" style="2" customWidth="1"/>
    <col min="13074" max="13305" width="9" style="2"/>
    <col min="13306" max="13306" width="4.125" style="2" customWidth="1"/>
    <col min="13307" max="13307" width="19.25" style="2" customWidth="1"/>
    <col min="13308" max="13308" width="21.375" style="2" customWidth="1"/>
    <col min="13309" max="13309" width="6.25" style="2" customWidth="1"/>
    <col min="13310" max="13310" width="4.125" style="2" customWidth="1"/>
    <col min="13311" max="13311" width="6.25" style="2" customWidth="1"/>
    <col min="13312" max="13312" width="7.125" style="2" customWidth="1"/>
    <col min="13313" max="13313" width="0" style="2" hidden="1" customWidth="1"/>
    <col min="13314" max="13314" width="43.375" style="2" customWidth="1"/>
    <col min="13315" max="13315" width="3.375" style="2" customWidth="1"/>
    <col min="13316" max="13319" width="8.75" style="2" customWidth="1"/>
    <col min="13320" max="13320" width="13.625" style="2" customWidth="1"/>
    <col min="13321" max="13321" width="10.875" style="2" customWidth="1"/>
    <col min="13322" max="13322" width="5.125" style="2" customWidth="1"/>
    <col min="13323" max="13323" width="4.5" style="2" customWidth="1"/>
    <col min="13324" max="13324" width="24.375" style="2" customWidth="1"/>
    <col min="13325" max="13325" width="21.25" style="2" customWidth="1"/>
    <col min="13326" max="13326" width="10" style="2" customWidth="1"/>
    <col min="13327" max="13329" width="18" style="2" customWidth="1"/>
    <col min="13330" max="13561" width="9" style="2"/>
    <col min="13562" max="13562" width="4.125" style="2" customWidth="1"/>
    <col min="13563" max="13563" width="19.25" style="2" customWidth="1"/>
    <col min="13564" max="13564" width="21.375" style="2" customWidth="1"/>
    <col min="13565" max="13565" width="6.25" style="2" customWidth="1"/>
    <col min="13566" max="13566" width="4.125" style="2" customWidth="1"/>
    <col min="13567" max="13567" width="6.25" style="2" customWidth="1"/>
    <col min="13568" max="13568" width="7.125" style="2" customWidth="1"/>
    <col min="13569" max="13569" width="0" style="2" hidden="1" customWidth="1"/>
    <col min="13570" max="13570" width="43.375" style="2" customWidth="1"/>
    <col min="13571" max="13571" width="3.375" style="2" customWidth="1"/>
    <col min="13572" max="13575" width="8.75" style="2" customWidth="1"/>
    <col min="13576" max="13576" width="13.625" style="2" customWidth="1"/>
    <col min="13577" max="13577" width="10.875" style="2" customWidth="1"/>
    <col min="13578" max="13578" width="5.125" style="2" customWidth="1"/>
    <col min="13579" max="13579" width="4.5" style="2" customWidth="1"/>
    <col min="13580" max="13580" width="24.375" style="2" customWidth="1"/>
    <col min="13581" max="13581" width="21.25" style="2" customWidth="1"/>
    <col min="13582" max="13582" width="10" style="2" customWidth="1"/>
    <col min="13583" max="13585" width="18" style="2" customWidth="1"/>
    <col min="13586" max="13817" width="9" style="2"/>
    <col min="13818" max="13818" width="4.125" style="2" customWidth="1"/>
    <col min="13819" max="13819" width="19.25" style="2" customWidth="1"/>
    <col min="13820" max="13820" width="21.375" style="2" customWidth="1"/>
    <col min="13821" max="13821" width="6.25" style="2" customWidth="1"/>
    <col min="13822" max="13822" width="4.125" style="2" customWidth="1"/>
    <col min="13823" max="13823" width="6.25" style="2" customWidth="1"/>
    <col min="13824" max="13824" width="7.125" style="2" customWidth="1"/>
    <col min="13825" max="13825" width="0" style="2" hidden="1" customWidth="1"/>
    <col min="13826" max="13826" width="43.375" style="2" customWidth="1"/>
    <col min="13827" max="13827" width="3.375" style="2" customWidth="1"/>
    <col min="13828" max="13831" width="8.75" style="2" customWidth="1"/>
    <col min="13832" max="13832" width="13.625" style="2" customWidth="1"/>
    <col min="13833" max="13833" width="10.875" style="2" customWidth="1"/>
    <col min="13834" max="13834" width="5.125" style="2" customWidth="1"/>
    <col min="13835" max="13835" width="4.5" style="2" customWidth="1"/>
    <col min="13836" max="13836" width="24.375" style="2" customWidth="1"/>
    <col min="13837" max="13837" width="21.25" style="2" customWidth="1"/>
    <col min="13838" max="13838" width="10" style="2" customWidth="1"/>
    <col min="13839" max="13841" width="18" style="2" customWidth="1"/>
    <col min="13842" max="14073" width="9" style="2"/>
    <col min="14074" max="14074" width="4.125" style="2" customWidth="1"/>
    <col min="14075" max="14075" width="19.25" style="2" customWidth="1"/>
    <col min="14076" max="14076" width="21.375" style="2" customWidth="1"/>
    <col min="14077" max="14077" width="6.25" style="2" customWidth="1"/>
    <col min="14078" max="14078" width="4.125" style="2" customWidth="1"/>
    <col min="14079" max="14079" width="6.25" style="2" customWidth="1"/>
    <col min="14080" max="14080" width="7.125" style="2" customWidth="1"/>
    <col min="14081" max="14081" width="0" style="2" hidden="1" customWidth="1"/>
    <col min="14082" max="14082" width="43.375" style="2" customWidth="1"/>
    <col min="14083" max="14083" width="3.375" style="2" customWidth="1"/>
    <col min="14084" max="14087" width="8.75" style="2" customWidth="1"/>
    <col min="14088" max="14088" width="13.625" style="2" customWidth="1"/>
    <col min="14089" max="14089" width="10.875" style="2" customWidth="1"/>
    <col min="14090" max="14090" width="5.125" style="2" customWidth="1"/>
    <col min="14091" max="14091" width="4.5" style="2" customWidth="1"/>
    <col min="14092" max="14092" width="24.375" style="2" customWidth="1"/>
    <col min="14093" max="14093" width="21.25" style="2" customWidth="1"/>
    <col min="14094" max="14094" width="10" style="2" customWidth="1"/>
    <col min="14095" max="14097" width="18" style="2" customWidth="1"/>
    <col min="14098" max="14329" width="9" style="2"/>
    <col min="14330" max="14330" width="4.125" style="2" customWidth="1"/>
    <col min="14331" max="14331" width="19.25" style="2" customWidth="1"/>
    <col min="14332" max="14332" width="21.375" style="2" customWidth="1"/>
    <col min="14333" max="14333" width="6.25" style="2" customWidth="1"/>
    <col min="14334" max="14334" width="4.125" style="2" customWidth="1"/>
    <col min="14335" max="14335" width="6.25" style="2" customWidth="1"/>
    <col min="14336" max="14336" width="7.125" style="2" customWidth="1"/>
    <col min="14337" max="14337" width="0" style="2" hidden="1" customWidth="1"/>
    <col min="14338" max="14338" width="43.375" style="2" customWidth="1"/>
    <col min="14339" max="14339" width="3.375" style="2" customWidth="1"/>
    <col min="14340" max="14343" width="8.75" style="2" customWidth="1"/>
    <col min="14344" max="14344" width="13.625" style="2" customWidth="1"/>
    <col min="14345" max="14345" width="10.875" style="2" customWidth="1"/>
    <col min="14346" max="14346" width="5.125" style="2" customWidth="1"/>
    <col min="14347" max="14347" width="4.5" style="2" customWidth="1"/>
    <col min="14348" max="14348" width="24.375" style="2" customWidth="1"/>
    <col min="14349" max="14349" width="21.25" style="2" customWidth="1"/>
    <col min="14350" max="14350" width="10" style="2" customWidth="1"/>
    <col min="14351" max="14353" width="18" style="2" customWidth="1"/>
    <col min="14354" max="14585" width="9" style="2"/>
    <col min="14586" max="14586" width="4.125" style="2" customWidth="1"/>
    <col min="14587" max="14587" width="19.25" style="2" customWidth="1"/>
    <col min="14588" max="14588" width="21.375" style="2" customWidth="1"/>
    <col min="14589" max="14589" width="6.25" style="2" customWidth="1"/>
    <col min="14590" max="14590" width="4.125" style="2" customWidth="1"/>
    <col min="14591" max="14591" width="6.25" style="2" customWidth="1"/>
    <col min="14592" max="14592" width="7.125" style="2" customWidth="1"/>
    <col min="14593" max="14593" width="0" style="2" hidden="1" customWidth="1"/>
    <col min="14594" max="14594" width="43.375" style="2" customWidth="1"/>
    <col min="14595" max="14595" width="3.375" style="2" customWidth="1"/>
    <col min="14596" max="14599" width="8.75" style="2" customWidth="1"/>
    <col min="14600" max="14600" width="13.625" style="2" customWidth="1"/>
    <col min="14601" max="14601" width="10.875" style="2" customWidth="1"/>
    <col min="14602" max="14602" width="5.125" style="2" customWidth="1"/>
    <col min="14603" max="14603" width="4.5" style="2" customWidth="1"/>
    <col min="14604" max="14604" width="24.375" style="2" customWidth="1"/>
    <col min="14605" max="14605" width="21.25" style="2" customWidth="1"/>
    <col min="14606" max="14606" width="10" style="2" customWidth="1"/>
    <col min="14607" max="14609" width="18" style="2" customWidth="1"/>
    <col min="14610" max="14841" width="9" style="2"/>
    <col min="14842" max="14842" width="4.125" style="2" customWidth="1"/>
    <col min="14843" max="14843" width="19.25" style="2" customWidth="1"/>
    <col min="14844" max="14844" width="21.375" style="2" customWidth="1"/>
    <col min="14845" max="14845" width="6.25" style="2" customWidth="1"/>
    <col min="14846" max="14846" width="4.125" style="2" customWidth="1"/>
    <col min="14847" max="14847" width="6.25" style="2" customWidth="1"/>
    <col min="14848" max="14848" width="7.125" style="2" customWidth="1"/>
    <col min="14849" max="14849" width="0" style="2" hidden="1" customWidth="1"/>
    <col min="14850" max="14850" width="43.375" style="2" customWidth="1"/>
    <col min="14851" max="14851" width="3.375" style="2" customWidth="1"/>
    <col min="14852" max="14855" width="8.75" style="2" customWidth="1"/>
    <col min="14856" max="14856" width="13.625" style="2" customWidth="1"/>
    <col min="14857" max="14857" width="10.875" style="2" customWidth="1"/>
    <col min="14858" max="14858" width="5.125" style="2" customWidth="1"/>
    <col min="14859" max="14859" width="4.5" style="2" customWidth="1"/>
    <col min="14860" max="14860" width="24.375" style="2" customWidth="1"/>
    <col min="14861" max="14861" width="21.25" style="2" customWidth="1"/>
    <col min="14862" max="14862" width="10" style="2" customWidth="1"/>
    <col min="14863" max="14865" width="18" style="2" customWidth="1"/>
    <col min="14866" max="15097" width="9" style="2"/>
    <col min="15098" max="15098" width="4.125" style="2" customWidth="1"/>
    <col min="15099" max="15099" width="19.25" style="2" customWidth="1"/>
    <col min="15100" max="15100" width="21.375" style="2" customWidth="1"/>
    <col min="15101" max="15101" width="6.25" style="2" customWidth="1"/>
    <col min="15102" max="15102" width="4.125" style="2" customWidth="1"/>
    <col min="15103" max="15103" width="6.25" style="2" customWidth="1"/>
    <col min="15104" max="15104" width="7.125" style="2" customWidth="1"/>
    <col min="15105" max="15105" width="0" style="2" hidden="1" customWidth="1"/>
    <col min="15106" max="15106" width="43.375" style="2" customWidth="1"/>
    <col min="15107" max="15107" width="3.375" style="2" customWidth="1"/>
    <col min="15108" max="15111" width="8.75" style="2" customWidth="1"/>
    <col min="15112" max="15112" width="13.625" style="2" customWidth="1"/>
    <col min="15113" max="15113" width="10.875" style="2" customWidth="1"/>
    <col min="15114" max="15114" width="5.125" style="2" customWidth="1"/>
    <col min="15115" max="15115" width="4.5" style="2" customWidth="1"/>
    <col min="15116" max="15116" width="24.375" style="2" customWidth="1"/>
    <col min="15117" max="15117" width="21.25" style="2" customWidth="1"/>
    <col min="15118" max="15118" width="10" style="2" customWidth="1"/>
    <col min="15119" max="15121" width="18" style="2" customWidth="1"/>
    <col min="15122" max="15353" width="9" style="2"/>
    <col min="15354" max="15354" width="4.125" style="2" customWidth="1"/>
    <col min="15355" max="15355" width="19.25" style="2" customWidth="1"/>
    <col min="15356" max="15356" width="21.375" style="2" customWidth="1"/>
    <col min="15357" max="15357" width="6.25" style="2" customWidth="1"/>
    <col min="15358" max="15358" width="4.125" style="2" customWidth="1"/>
    <col min="15359" max="15359" width="6.25" style="2" customWidth="1"/>
    <col min="15360" max="15360" width="7.125" style="2" customWidth="1"/>
    <col min="15361" max="15361" width="0" style="2" hidden="1" customWidth="1"/>
    <col min="15362" max="15362" width="43.375" style="2" customWidth="1"/>
    <col min="15363" max="15363" width="3.375" style="2" customWidth="1"/>
    <col min="15364" max="15367" width="8.75" style="2" customWidth="1"/>
    <col min="15368" max="15368" width="13.625" style="2" customWidth="1"/>
    <col min="15369" max="15369" width="10.875" style="2" customWidth="1"/>
    <col min="15370" max="15370" width="5.125" style="2" customWidth="1"/>
    <col min="15371" max="15371" width="4.5" style="2" customWidth="1"/>
    <col min="15372" max="15372" width="24.375" style="2" customWidth="1"/>
    <col min="15373" max="15373" width="21.25" style="2" customWidth="1"/>
    <col min="15374" max="15374" width="10" style="2" customWidth="1"/>
    <col min="15375" max="15377" width="18" style="2" customWidth="1"/>
    <col min="15378" max="15609" width="9" style="2"/>
    <col min="15610" max="15610" width="4.125" style="2" customWidth="1"/>
    <col min="15611" max="15611" width="19.25" style="2" customWidth="1"/>
    <col min="15612" max="15612" width="21.375" style="2" customWidth="1"/>
    <col min="15613" max="15613" width="6.25" style="2" customWidth="1"/>
    <col min="15614" max="15614" width="4.125" style="2" customWidth="1"/>
    <col min="15615" max="15615" width="6.25" style="2" customWidth="1"/>
    <col min="15616" max="15616" width="7.125" style="2" customWidth="1"/>
    <col min="15617" max="15617" width="0" style="2" hidden="1" customWidth="1"/>
    <col min="15618" max="15618" width="43.375" style="2" customWidth="1"/>
    <col min="15619" max="15619" width="3.375" style="2" customWidth="1"/>
    <col min="15620" max="15623" width="8.75" style="2" customWidth="1"/>
    <col min="15624" max="15624" width="13.625" style="2" customWidth="1"/>
    <col min="15625" max="15625" width="10.875" style="2" customWidth="1"/>
    <col min="15626" max="15626" width="5.125" style="2" customWidth="1"/>
    <col min="15627" max="15627" width="4.5" style="2" customWidth="1"/>
    <col min="15628" max="15628" width="24.375" style="2" customWidth="1"/>
    <col min="15629" max="15629" width="21.25" style="2" customWidth="1"/>
    <col min="15630" max="15630" width="10" style="2" customWidth="1"/>
    <col min="15631" max="15633" width="18" style="2" customWidth="1"/>
    <col min="15634" max="15865" width="9" style="2"/>
    <col min="15866" max="15866" width="4.125" style="2" customWidth="1"/>
    <col min="15867" max="15867" width="19.25" style="2" customWidth="1"/>
    <col min="15868" max="15868" width="21.375" style="2" customWidth="1"/>
    <col min="15869" max="15869" width="6.25" style="2" customWidth="1"/>
    <col min="15870" max="15870" width="4.125" style="2" customWidth="1"/>
    <col min="15871" max="15871" width="6.25" style="2" customWidth="1"/>
    <col min="15872" max="15872" width="7.125" style="2" customWidth="1"/>
    <col min="15873" max="15873" width="0" style="2" hidden="1" customWidth="1"/>
    <col min="15874" max="15874" width="43.375" style="2" customWidth="1"/>
    <col min="15875" max="15875" width="3.375" style="2" customWidth="1"/>
    <col min="15876" max="15879" width="8.75" style="2" customWidth="1"/>
    <col min="15880" max="15880" width="13.625" style="2" customWidth="1"/>
    <col min="15881" max="15881" width="10.875" style="2" customWidth="1"/>
    <col min="15882" max="15882" width="5.125" style="2" customWidth="1"/>
    <col min="15883" max="15883" width="4.5" style="2" customWidth="1"/>
    <col min="15884" max="15884" width="24.375" style="2" customWidth="1"/>
    <col min="15885" max="15885" width="21.25" style="2" customWidth="1"/>
    <col min="15886" max="15886" width="10" style="2" customWidth="1"/>
    <col min="15887" max="15889" width="18" style="2" customWidth="1"/>
    <col min="15890" max="16121" width="9" style="2"/>
    <col min="16122" max="16122" width="4.125" style="2" customWidth="1"/>
    <col min="16123" max="16123" width="19.25" style="2" customWidth="1"/>
    <col min="16124" max="16124" width="21.375" style="2" customWidth="1"/>
    <col min="16125" max="16125" width="6.25" style="2" customWidth="1"/>
    <col min="16126" max="16126" width="4.125" style="2" customWidth="1"/>
    <col min="16127" max="16127" width="6.25" style="2" customWidth="1"/>
    <col min="16128" max="16128" width="7.125" style="2" customWidth="1"/>
    <col min="16129" max="16129" width="0" style="2" hidden="1" customWidth="1"/>
    <col min="16130" max="16130" width="43.375" style="2" customWidth="1"/>
    <col min="16131" max="16131" width="3.375" style="2" customWidth="1"/>
    <col min="16132" max="16135" width="8.75" style="2" customWidth="1"/>
    <col min="16136" max="16136" width="13.625" style="2" customWidth="1"/>
    <col min="16137" max="16137" width="10.875" style="2" customWidth="1"/>
    <col min="16138" max="16138" width="5.125" style="2" customWidth="1"/>
    <col min="16139" max="16139" width="4.5" style="2" customWidth="1"/>
    <col min="16140" max="16140" width="24.375" style="2" customWidth="1"/>
    <col min="16141" max="16141" width="21.25" style="2" customWidth="1"/>
    <col min="16142" max="16142" width="10" style="2" customWidth="1"/>
    <col min="16143" max="16145" width="18" style="2" customWidth="1"/>
    <col min="16146" max="16384" width="9" style="2"/>
  </cols>
  <sheetData>
    <row r="1" spans="1:17" ht="30.75" customHeight="1" x14ac:dyDescent="0.15">
      <c r="A1" s="85" t="s">
        <v>85</v>
      </c>
      <c r="B1" s="85"/>
      <c r="C1" s="86" t="s">
        <v>1</v>
      </c>
      <c r="D1" s="86"/>
      <c r="E1" s="86"/>
      <c r="F1" s="86"/>
      <c r="G1" s="86"/>
      <c r="H1" s="86"/>
      <c r="I1" s="86"/>
      <c r="J1" s="86"/>
      <c r="K1" s="86"/>
      <c r="L1" s="1"/>
      <c r="M1" s="1"/>
      <c r="N1" s="1"/>
      <c r="O1" s="2"/>
      <c r="P1" s="2"/>
      <c r="Q1" s="2"/>
    </row>
    <row r="2" spans="1:17" ht="18.75" customHeight="1" x14ac:dyDescent="0.15">
      <c r="A2" s="74"/>
      <c r="B2" s="74"/>
      <c r="C2" s="75"/>
      <c r="D2" s="3"/>
      <c r="E2" s="75"/>
      <c r="F2" s="4"/>
      <c r="G2" s="4"/>
      <c r="H2" s="4"/>
      <c r="I2" s="75"/>
      <c r="J2" s="75"/>
      <c r="K2" s="87" t="s">
        <v>2</v>
      </c>
      <c r="L2" s="87"/>
      <c r="M2" s="87"/>
      <c r="N2" s="1"/>
      <c r="O2" s="2"/>
      <c r="P2" s="2"/>
      <c r="Q2" s="2"/>
    </row>
    <row r="3" spans="1:17" ht="15.75" customHeight="1" x14ac:dyDescent="0.15">
      <c r="A3" s="74"/>
      <c r="B3" s="74"/>
      <c r="C3" s="75"/>
      <c r="D3" s="3"/>
      <c r="E3" s="75"/>
      <c r="F3" s="4"/>
      <c r="G3" s="5"/>
      <c r="H3" s="5"/>
      <c r="I3" s="75"/>
      <c r="J3" s="6"/>
      <c r="K3" s="7" t="s">
        <v>3</v>
      </c>
      <c r="L3" s="8" t="s">
        <v>4</v>
      </c>
      <c r="M3" s="8" t="s">
        <v>5</v>
      </c>
      <c r="N3" s="9"/>
      <c r="O3" s="2"/>
      <c r="P3" s="2"/>
      <c r="Q3" s="2"/>
    </row>
    <row r="4" spans="1:17" ht="30" customHeight="1" x14ac:dyDescent="0.15">
      <c r="A4" s="74"/>
      <c r="B4" s="74"/>
      <c r="C4" s="75"/>
      <c r="D4" s="3"/>
      <c r="E4" s="75"/>
      <c r="F4" s="4"/>
      <c r="G4" s="5"/>
      <c r="H4" s="5"/>
      <c r="I4" s="75"/>
      <c r="J4" s="10" t="s">
        <v>6</v>
      </c>
      <c r="K4" s="11"/>
      <c r="L4" s="12"/>
      <c r="M4" s="12"/>
      <c r="N4" s="13"/>
      <c r="O4" s="2"/>
      <c r="P4" s="2"/>
      <c r="Q4" s="2"/>
    </row>
    <row r="5" spans="1:17" ht="30" customHeight="1" x14ac:dyDescent="0.15">
      <c r="A5" s="74"/>
      <c r="B5" s="74"/>
      <c r="C5" s="75"/>
      <c r="D5" s="3"/>
      <c r="E5" s="75"/>
      <c r="F5" s="4"/>
      <c r="G5" s="5"/>
      <c r="H5" s="5"/>
      <c r="I5" s="75"/>
      <c r="J5" s="10" t="s">
        <v>7</v>
      </c>
      <c r="K5" s="11"/>
      <c r="L5" s="12"/>
      <c r="M5" s="12"/>
      <c r="N5" s="13"/>
      <c r="O5" s="2"/>
      <c r="P5" s="2"/>
      <c r="Q5" s="2"/>
    </row>
    <row r="6" spans="1:17" ht="30" customHeight="1" x14ac:dyDescent="0.15">
      <c r="A6" s="74"/>
      <c r="B6" s="74"/>
      <c r="C6" s="75"/>
      <c r="D6" s="3"/>
      <c r="E6" s="75"/>
      <c r="F6" s="4"/>
      <c r="G6" s="14"/>
      <c r="H6" s="14"/>
      <c r="I6" s="75"/>
      <c r="J6" s="10" t="s">
        <v>8</v>
      </c>
      <c r="K6" s="11"/>
      <c r="L6" s="12"/>
      <c r="M6" s="12"/>
      <c r="N6" s="13"/>
      <c r="O6" s="88" t="s">
        <v>9</v>
      </c>
      <c r="P6" s="89"/>
      <c r="Q6" s="77"/>
    </row>
    <row r="7" spans="1:17" ht="24" customHeight="1" thickBot="1" x14ac:dyDescent="0.3">
      <c r="A7" s="90" t="s">
        <v>195</v>
      </c>
      <c r="B7" s="91"/>
      <c r="C7" s="91"/>
      <c r="D7" s="91"/>
      <c r="E7" s="91"/>
      <c r="F7" s="76"/>
      <c r="G7" s="76"/>
      <c r="H7" s="76"/>
      <c r="I7" s="2"/>
      <c r="J7" s="2"/>
      <c r="K7" s="78"/>
      <c r="L7" s="15"/>
      <c r="M7" s="1"/>
      <c r="N7" s="1"/>
      <c r="O7" s="92" t="s">
        <v>86</v>
      </c>
      <c r="P7" s="93"/>
      <c r="Q7" s="79"/>
    </row>
    <row r="8" spans="1:17" ht="21.75" thickBot="1" x14ac:dyDescent="0.2">
      <c r="A8" s="58"/>
      <c r="B8" s="27" t="s">
        <v>11</v>
      </c>
      <c r="C8" s="27" t="s">
        <v>12</v>
      </c>
      <c r="D8" s="28" t="s">
        <v>13</v>
      </c>
      <c r="E8" s="27" t="s">
        <v>14</v>
      </c>
      <c r="F8" s="29" t="s">
        <v>15</v>
      </c>
      <c r="G8" s="29" t="s">
        <v>16</v>
      </c>
      <c r="H8" s="81" t="s">
        <v>17</v>
      </c>
      <c r="I8" s="95" t="s">
        <v>18</v>
      </c>
      <c r="J8" s="96"/>
      <c r="K8" s="97" t="s">
        <v>19</v>
      </c>
      <c r="L8" s="98"/>
      <c r="M8" s="30" t="s">
        <v>20</v>
      </c>
      <c r="N8" s="31" t="s">
        <v>21</v>
      </c>
      <c r="O8" s="32" t="s">
        <v>22</v>
      </c>
      <c r="P8" s="33" t="s">
        <v>23</v>
      </c>
      <c r="Q8" s="16"/>
    </row>
    <row r="9" spans="1:17" ht="18.75" customHeight="1" x14ac:dyDescent="0.15">
      <c r="A9" s="82" t="s">
        <v>59</v>
      </c>
      <c r="B9" s="34" t="s">
        <v>32</v>
      </c>
      <c r="C9" s="34"/>
      <c r="D9" s="35"/>
      <c r="E9" s="36"/>
      <c r="F9" s="36"/>
      <c r="G9" s="37"/>
      <c r="H9" s="37"/>
      <c r="I9" s="99"/>
      <c r="J9" s="100"/>
      <c r="K9" s="38" t="s">
        <v>32</v>
      </c>
      <c r="L9" s="39">
        <f>ROUNDUP((K4*M9)+(K5*M9*0.75)+(K6*(M9*2)),2)</f>
        <v>0</v>
      </c>
      <c r="M9" s="35">
        <v>110</v>
      </c>
      <c r="N9" s="40">
        <f>ROUNDUP(M9*0.75,2)</f>
        <v>82.5</v>
      </c>
      <c r="O9" s="41"/>
      <c r="P9" s="67"/>
    </row>
    <row r="10" spans="1:17" ht="18.75" customHeight="1" x14ac:dyDescent="0.15">
      <c r="A10" s="83"/>
      <c r="B10" s="42"/>
      <c r="C10" s="42"/>
      <c r="D10" s="43"/>
      <c r="E10" s="44"/>
      <c r="F10" s="44"/>
      <c r="G10" s="45"/>
      <c r="H10" s="45"/>
      <c r="I10" s="101"/>
      <c r="J10" s="101"/>
      <c r="K10" s="46"/>
      <c r="L10" s="47"/>
      <c r="M10" s="43"/>
      <c r="N10" s="48"/>
      <c r="O10" s="49"/>
      <c r="P10" s="68"/>
    </row>
    <row r="11" spans="1:17" ht="18.75" customHeight="1" x14ac:dyDescent="0.15">
      <c r="A11" s="83"/>
      <c r="B11" s="50"/>
      <c r="C11" s="50"/>
      <c r="D11" s="51"/>
      <c r="E11" s="52"/>
      <c r="F11" s="52"/>
      <c r="G11" s="53"/>
      <c r="H11" s="53"/>
      <c r="I11" s="102"/>
      <c r="J11" s="102"/>
      <c r="K11" s="54"/>
      <c r="L11" s="55"/>
      <c r="M11" s="51"/>
      <c r="N11" s="56"/>
      <c r="O11" s="57"/>
      <c r="P11" s="69"/>
    </row>
    <row r="12" spans="1:17" ht="18.75" customHeight="1" x14ac:dyDescent="0.15">
      <c r="A12" s="83"/>
      <c r="B12" s="42" t="s">
        <v>139</v>
      </c>
      <c r="C12" s="42" t="s">
        <v>141</v>
      </c>
      <c r="D12" s="43">
        <v>1</v>
      </c>
      <c r="E12" s="44" t="s">
        <v>88</v>
      </c>
      <c r="F12" s="44">
        <f>ROUNDUP(D12*0.75,2)</f>
        <v>0.75</v>
      </c>
      <c r="G12" s="45">
        <f>ROUNDUP((K4*D12)+(K5*D12*0.75)+(K6*(D12*2)),0)</f>
        <v>0</v>
      </c>
      <c r="H12" s="45">
        <f>G12</f>
        <v>0</v>
      </c>
      <c r="I12" s="103" t="s">
        <v>140</v>
      </c>
      <c r="J12" s="104"/>
      <c r="K12" s="46" t="s">
        <v>35</v>
      </c>
      <c r="L12" s="47">
        <f>ROUNDUP((K4*M12)+(K5*M12*0.75)+(K6*(M12*2)),2)</f>
        <v>0</v>
      </c>
      <c r="M12" s="43">
        <v>0.1</v>
      </c>
      <c r="N12" s="48">
        <f t="shared" ref="N12:N22" si="0">ROUNDUP(M12*0.75,2)</f>
        <v>0.08</v>
      </c>
      <c r="O12" s="49"/>
      <c r="P12" s="68"/>
    </row>
    <row r="13" spans="1:17" ht="18.75" customHeight="1" x14ac:dyDescent="0.15">
      <c r="A13" s="83"/>
      <c r="B13" s="42"/>
      <c r="C13" s="42" t="s">
        <v>89</v>
      </c>
      <c r="D13" s="43">
        <v>0.5</v>
      </c>
      <c r="E13" s="44" t="s">
        <v>34</v>
      </c>
      <c r="F13" s="44">
        <f>ROUNDUP(D13*0.75,2)</f>
        <v>0.38</v>
      </c>
      <c r="G13" s="45">
        <f>ROUNDUP((K4*D13)+(K5*D13*0.75)+(K6*(D13*2)),0)</f>
        <v>0</v>
      </c>
      <c r="H13" s="45">
        <f>G13+(G13*20/100)</f>
        <v>0</v>
      </c>
      <c r="I13" s="101"/>
      <c r="J13" s="101"/>
      <c r="K13" s="46" t="s">
        <v>73</v>
      </c>
      <c r="L13" s="47">
        <f>ROUNDUP((K4*M13)+(K5*M13*0.75)+(K6*(M13*2)),2)</f>
        <v>0</v>
      </c>
      <c r="M13" s="43">
        <v>0.01</v>
      </c>
      <c r="N13" s="48">
        <f t="shared" si="0"/>
        <v>0.01</v>
      </c>
      <c r="O13" s="49"/>
      <c r="P13" s="68"/>
    </row>
    <row r="14" spans="1:17" ht="18.75" customHeight="1" x14ac:dyDescent="0.15">
      <c r="A14" s="83"/>
      <c r="B14" s="42"/>
      <c r="C14" s="42" t="s">
        <v>101</v>
      </c>
      <c r="D14" s="43">
        <v>20</v>
      </c>
      <c r="E14" s="44" t="s">
        <v>34</v>
      </c>
      <c r="F14" s="44">
        <f>ROUNDUP(D14*0.75,2)</f>
        <v>15</v>
      </c>
      <c r="G14" s="45">
        <f>ROUNDUP((K4*D14)+(K5*D14*0.75)+(K6*(D14*2)),0)</f>
        <v>0</v>
      </c>
      <c r="H14" s="45">
        <f>G14+(G14*15/100)</f>
        <v>0</v>
      </c>
      <c r="I14" s="101"/>
      <c r="J14" s="101"/>
      <c r="K14" s="46" t="s">
        <v>99</v>
      </c>
      <c r="L14" s="47">
        <f>ROUNDUP((K4*M14)+(K5*M14*0.75)+(K6*(M14*2)),2)</f>
        <v>0</v>
      </c>
      <c r="M14" s="43">
        <v>3</v>
      </c>
      <c r="N14" s="48">
        <f t="shared" si="0"/>
        <v>2.25</v>
      </c>
      <c r="O14" s="49"/>
      <c r="P14" s="68"/>
    </row>
    <row r="15" spans="1:17" ht="18.75" customHeight="1" x14ac:dyDescent="0.15">
      <c r="A15" s="83"/>
      <c r="B15" s="42"/>
      <c r="C15" s="42" t="s">
        <v>47</v>
      </c>
      <c r="D15" s="43">
        <v>10</v>
      </c>
      <c r="E15" s="44" t="s">
        <v>34</v>
      </c>
      <c r="F15" s="44">
        <f>ROUNDUP(D15*0.75,2)</f>
        <v>7.5</v>
      </c>
      <c r="G15" s="45">
        <f>ROUNDUP((K4*D15)+(K5*D15*0.75)+(K6*(D15*2)),0)</f>
        <v>0</v>
      </c>
      <c r="H15" s="45">
        <f>G15+(G15*3/100)</f>
        <v>0</v>
      </c>
      <c r="I15" s="101"/>
      <c r="J15" s="101"/>
      <c r="K15" s="46" t="s">
        <v>30</v>
      </c>
      <c r="L15" s="47">
        <f>ROUNDUP((K4*M15)+(K5*M15*0.75)+(K6*(M15*2)),2)</f>
        <v>0</v>
      </c>
      <c r="M15" s="43">
        <v>2</v>
      </c>
      <c r="N15" s="48">
        <f t="shared" si="0"/>
        <v>1.5</v>
      </c>
      <c r="O15" s="49"/>
      <c r="P15" s="68"/>
    </row>
    <row r="16" spans="1:17" ht="18.75" customHeight="1" x14ac:dyDescent="0.15">
      <c r="A16" s="83"/>
      <c r="B16" s="42"/>
      <c r="C16" s="42"/>
      <c r="D16" s="43"/>
      <c r="E16" s="44"/>
      <c r="F16" s="44"/>
      <c r="G16" s="45"/>
      <c r="H16" s="45"/>
      <c r="I16" s="101"/>
      <c r="J16" s="101"/>
      <c r="K16" s="46" t="s">
        <v>49</v>
      </c>
      <c r="L16" s="47">
        <f>ROUNDUP((K4*M16)+(K5*M16*0.75)+(K6*(M16*2)),2)</f>
        <v>0</v>
      </c>
      <c r="M16" s="43">
        <v>5</v>
      </c>
      <c r="N16" s="48">
        <f t="shared" si="0"/>
        <v>3.75</v>
      </c>
      <c r="O16" s="49"/>
      <c r="P16" s="68"/>
    </row>
    <row r="17" spans="1:16" ht="18.75" customHeight="1" x14ac:dyDescent="0.15">
      <c r="A17" s="83"/>
      <c r="B17" s="42"/>
      <c r="C17" s="42"/>
      <c r="D17" s="43"/>
      <c r="E17" s="44"/>
      <c r="F17" s="44"/>
      <c r="G17" s="45"/>
      <c r="H17" s="45"/>
      <c r="I17" s="101"/>
      <c r="J17" s="101"/>
      <c r="K17" s="46" t="s">
        <v>58</v>
      </c>
      <c r="L17" s="47">
        <f>ROUNDUP((K4*M17)+(K5*M17*0.75)+(K6*(M17*2)),2)</f>
        <v>0</v>
      </c>
      <c r="M17" s="43">
        <v>1</v>
      </c>
      <c r="N17" s="48">
        <f t="shared" si="0"/>
        <v>0.75</v>
      </c>
      <c r="O17" s="49"/>
      <c r="P17" s="68"/>
    </row>
    <row r="18" spans="1:16" ht="18.75" customHeight="1" x14ac:dyDescent="0.15">
      <c r="A18" s="83"/>
      <c r="B18" s="42"/>
      <c r="C18" s="42"/>
      <c r="D18" s="43"/>
      <c r="E18" s="44"/>
      <c r="F18" s="44"/>
      <c r="G18" s="45"/>
      <c r="H18" s="45"/>
      <c r="I18" s="101"/>
      <c r="J18" s="101"/>
      <c r="K18" s="46" t="s">
        <v>57</v>
      </c>
      <c r="L18" s="47">
        <f>ROUNDUP((K4*M18)+(K5*M18*0.75)+(K6*(M18*2)),2)</f>
        <v>0</v>
      </c>
      <c r="M18" s="43">
        <v>2</v>
      </c>
      <c r="N18" s="48">
        <f t="shared" si="0"/>
        <v>1.5</v>
      </c>
      <c r="O18" s="49"/>
      <c r="P18" s="68" t="s">
        <v>37</v>
      </c>
    </row>
    <row r="19" spans="1:16" ht="18.75" customHeight="1" x14ac:dyDescent="0.15">
      <c r="A19" s="83"/>
      <c r="B19" s="42"/>
      <c r="C19" s="42"/>
      <c r="D19" s="43"/>
      <c r="E19" s="44"/>
      <c r="F19" s="44"/>
      <c r="G19" s="45"/>
      <c r="H19" s="45"/>
      <c r="I19" s="101"/>
      <c r="J19" s="101"/>
      <c r="K19" s="46" t="s">
        <v>90</v>
      </c>
      <c r="L19" s="47">
        <f>ROUNDUP((K4*M19)+(K5*M19*0.75)+(K6*(M19*2)),2)</f>
        <v>0</v>
      </c>
      <c r="M19" s="43">
        <v>1</v>
      </c>
      <c r="N19" s="48">
        <f t="shared" si="0"/>
        <v>0.75</v>
      </c>
      <c r="O19" s="49"/>
      <c r="P19" s="68"/>
    </row>
    <row r="20" spans="1:16" ht="18.75" customHeight="1" x14ac:dyDescent="0.15">
      <c r="A20" s="83"/>
      <c r="B20" s="42"/>
      <c r="C20" s="42"/>
      <c r="D20" s="43"/>
      <c r="E20" s="44"/>
      <c r="F20" s="44"/>
      <c r="G20" s="45"/>
      <c r="H20" s="45"/>
      <c r="I20" s="101"/>
      <c r="J20" s="101"/>
      <c r="K20" s="46" t="s">
        <v>35</v>
      </c>
      <c r="L20" s="47">
        <f>ROUNDUP((K4*M20)+(K5*M20*0.75)+(K6*(M20*2)),2)</f>
        <v>0</v>
      </c>
      <c r="M20" s="43">
        <v>0.1</v>
      </c>
      <c r="N20" s="48">
        <f t="shared" si="0"/>
        <v>0.08</v>
      </c>
      <c r="O20" s="49"/>
      <c r="P20" s="68"/>
    </row>
    <row r="21" spans="1:16" ht="18.75" customHeight="1" x14ac:dyDescent="0.15">
      <c r="A21" s="83"/>
      <c r="B21" s="42"/>
      <c r="C21" s="42"/>
      <c r="D21" s="43"/>
      <c r="E21" s="44"/>
      <c r="F21" s="44"/>
      <c r="G21" s="45"/>
      <c r="H21" s="45"/>
      <c r="I21" s="101"/>
      <c r="J21" s="101"/>
      <c r="K21" s="46" t="s">
        <v>73</v>
      </c>
      <c r="L21" s="47">
        <f>ROUNDUP((K4*M21)+(K5*M21*0.75)+(K6*(M21*2)),2)</f>
        <v>0</v>
      </c>
      <c r="M21" s="43">
        <v>0.01</v>
      </c>
      <c r="N21" s="48">
        <f t="shared" si="0"/>
        <v>0.01</v>
      </c>
      <c r="O21" s="49"/>
      <c r="P21" s="68"/>
    </row>
    <row r="22" spans="1:16" ht="18.75" customHeight="1" x14ac:dyDescent="0.15">
      <c r="A22" s="83"/>
      <c r="B22" s="42"/>
      <c r="C22" s="42"/>
      <c r="D22" s="43"/>
      <c r="E22" s="44"/>
      <c r="F22" s="44"/>
      <c r="G22" s="45"/>
      <c r="H22" s="45"/>
      <c r="I22" s="101"/>
      <c r="J22" s="101"/>
      <c r="K22" s="46" t="s">
        <v>30</v>
      </c>
      <c r="L22" s="47">
        <f>ROUNDUP((K4*M22)+(K5*M22*0.75)+(K6*(M22*2)),2)</f>
        <v>0</v>
      </c>
      <c r="M22" s="43">
        <v>1</v>
      </c>
      <c r="N22" s="48">
        <f t="shared" si="0"/>
        <v>0.75</v>
      </c>
      <c r="O22" s="49"/>
      <c r="P22" s="68"/>
    </row>
    <row r="23" spans="1:16" ht="18.75" customHeight="1" x14ac:dyDescent="0.15">
      <c r="A23" s="83"/>
      <c r="B23" s="42"/>
      <c r="C23" s="42"/>
      <c r="D23" s="43"/>
      <c r="E23" s="44"/>
      <c r="F23" s="44"/>
      <c r="G23" s="45"/>
      <c r="H23" s="45"/>
      <c r="I23" s="101"/>
      <c r="J23" s="101"/>
      <c r="K23" s="46"/>
      <c r="L23" s="47"/>
      <c r="M23" s="43"/>
      <c r="N23" s="48"/>
      <c r="O23" s="49"/>
      <c r="P23" s="68"/>
    </row>
    <row r="24" spans="1:16" ht="18.75" customHeight="1" x14ac:dyDescent="0.15">
      <c r="A24" s="83"/>
      <c r="B24" s="50"/>
      <c r="C24" s="50"/>
      <c r="D24" s="51"/>
      <c r="E24" s="52"/>
      <c r="F24" s="52"/>
      <c r="G24" s="53"/>
      <c r="H24" s="53"/>
      <c r="I24" s="102"/>
      <c r="J24" s="102"/>
      <c r="K24" s="54"/>
      <c r="L24" s="55"/>
      <c r="M24" s="51"/>
      <c r="N24" s="56"/>
      <c r="O24" s="57"/>
      <c r="P24" s="69"/>
    </row>
    <row r="25" spans="1:16" ht="18.75" customHeight="1" x14ac:dyDescent="0.15">
      <c r="A25" s="83"/>
      <c r="B25" s="42" t="s">
        <v>142</v>
      </c>
      <c r="C25" s="42" t="s">
        <v>66</v>
      </c>
      <c r="D25" s="43">
        <v>20</v>
      </c>
      <c r="E25" s="44" t="s">
        <v>34</v>
      </c>
      <c r="F25" s="44">
        <f>ROUNDUP(D25*0.75,2)</f>
        <v>15</v>
      </c>
      <c r="G25" s="45">
        <f>ROUNDUP((K4*D25)+(K5*D25*0.75)+(K6*(D25*2)),0)</f>
        <v>0</v>
      </c>
      <c r="H25" s="45">
        <f>G25</f>
        <v>0</v>
      </c>
      <c r="I25" s="103" t="s">
        <v>143</v>
      </c>
      <c r="J25" s="104"/>
      <c r="K25" s="46" t="s">
        <v>58</v>
      </c>
      <c r="L25" s="47">
        <f>ROUNDUP((K4*M25)+(K5*M25*0.75)+(K6*(M25*2)),2)</f>
        <v>0</v>
      </c>
      <c r="M25" s="43">
        <v>0.3</v>
      </c>
      <c r="N25" s="48">
        <f>ROUNDUP(M25*0.75,2)</f>
        <v>0.23</v>
      </c>
      <c r="O25" s="49"/>
      <c r="P25" s="68"/>
    </row>
    <row r="26" spans="1:16" ht="18.75" customHeight="1" x14ac:dyDescent="0.15">
      <c r="A26" s="83"/>
      <c r="B26" s="42"/>
      <c r="C26" s="42" t="s">
        <v>31</v>
      </c>
      <c r="D26" s="43">
        <v>10</v>
      </c>
      <c r="E26" s="44" t="s">
        <v>34</v>
      </c>
      <c r="F26" s="44">
        <f>ROUNDUP(D26*0.75,2)</f>
        <v>7.5</v>
      </c>
      <c r="G26" s="45">
        <f>ROUNDUP((K4*D26)+(K5*D26*0.75)+(K6*(D26*2)),0)</f>
        <v>0</v>
      </c>
      <c r="H26" s="45">
        <f>G26+(G26*2/100)</f>
        <v>0</v>
      </c>
      <c r="I26" s="101"/>
      <c r="J26" s="101"/>
      <c r="K26" s="46" t="s">
        <v>35</v>
      </c>
      <c r="L26" s="47">
        <f>ROUNDUP((K4*M26)+(K5*M26*0.75)+(K6*(M26*2)),2)</f>
        <v>0</v>
      </c>
      <c r="M26" s="43">
        <v>0.1</v>
      </c>
      <c r="N26" s="48">
        <f>ROUNDUP(M26*0.75,2)</f>
        <v>0.08</v>
      </c>
      <c r="O26" s="49"/>
      <c r="P26" s="68"/>
    </row>
    <row r="27" spans="1:16" ht="18.75" customHeight="1" x14ac:dyDescent="0.15">
      <c r="A27" s="83"/>
      <c r="B27" s="42"/>
      <c r="C27" s="42" t="s">
        <v>75</v>
      </c>
      <c r="D27" s="43">
        <v>10</v>
      </c>
      <c r="E27" s="44" t="s">
        <v>34</v>
      </c>
      <c r="F27" s="44">
        <f>ROUNDUP(D27*0.75,2)</f>
        <v>7.5</v>
      </c>
      <c r="G27" s="45">
        <f>ROUNDUP((K4*D27)+(K5*D27*0.75)+(K6*(D27*2)),0)</f>
        <v>0</v>
      </c>
      <c r="H27" s="45">
        <f>G27+(G27*10/100)</f>
        <v>0</v>
      </c>
      <c r="I27" s="101"/>
      <c r="J27" s="101"/>
      <c r="K27" s="46" t="s">
        <v>126</v>
      </c>
      <c r="L27" s="47">
        <f>ROUNDUP((K4*M27)+(K5*M27*0.75)+(K6*(M27*2)),2)</f>
        <v>0</v>
      </c>
      <c r="M27" s="43">
        <v>4</v>
      </c>
      <c r="N27" s="48">
        <f>ROUNDUP(M27*0.75,2)</f>
        <v>3</v>
      </c>
      <c r="O27" s="49"/>
      <c r="P27" s="68" t="s">
        <v>127</v>
      </c>
    </row>
    <row r="28" spans="1:16" ht="18.75" customHeight="1" x14ac:dyDescent="0.15">
      <c r="A28" s="83"/>
      <c r="B28" s="42"/>
      <c r="C28" s="42" t="s">
        <v>76</v>
      </c>
      <c r="D28" s="43">
        <v>5</v>
      </c>
      <c r="E28" s="44" t="s">
        <v>34</v>
      </c>
      <c r="F28" s="44">
        <f>ROUNDUP(D28*0.75,2)</f>
        <v>3.75</v>
      </c>
      <c r="G28" s="45">
        <f>ROUNDUP((K4*D28)+(K5*D28*0.75)+(K6*(D28*2)),0)</f>
        <v>0</v>
      </c>
      <c r="H28" s="45">
        <f>G28</f>
        <v>0</v>
      </c>
      <c r="I28" s="101"/>
      <c r="J28" s="101"/>
      <c r="K28" s="46"/>
      <c r="L28" s="47"/>
      <c r="M28" s="43"/>
      <c r="N28" s="48"/>
      <c r="O28" s="49"/>
      <c r="P28" s="68"/>
    </row>
    <row r="29" spans="1:16" ht="18.75" customHeight="1" x14ac:dyDescent="0.15">
      <c r="A29" s="83"/>
      <c r="B29" s="42"/>
      <c r="C29" s="42"/>
      <c r="D29" s="43"/>
      <c r="E29" s="44"/>
      <c r="F29" s="44"/>
      <c r="G29" s="45"/>
      <c r="H29" s="45"/>
      <c r="I29" s="101"/>
      <c r="J29" s="101"/>
      <c r="K29" s="46"/>
      <c r="L29" s="47"/>
      <c r="M29" s="43"/>
      <c r="N29" s="48"/>
      <c r="O29" s="49"/>
      <c r="P29" s="68"/>
    </row>
    <row r="30" spans="1:16" ht="18.75" customHeight="1" x14ac:dyDescent="0.15">
      <c r="A30" s="83"/>
      <c r="B30" s="42"/>
      <c r="C30" s="42"/>
      <c r="D30" s="43"/>
      <c r="E30" s="44"/>
      <c r="F30" s="44"/>
      <c r="G30" s="45"/>
      <c r="H30" s="45"/>
      <c r="I30" s="101"/>
      <c r="J30" s="101"/>
      <c r="K30" s="46"/>
      <c r="L30" s="47"/>
      <c r="M30" s="43"/>
      <c r="N30" s="48"/>
      <c r="O30" s="49"/>
      <c r="P30" s="68"/>
    </row>
    <row r="31" spans="1:16" ht="18.75" customHeight="1" x14ac:dyDescent="0.15">
      <c r="A31" s="83"/>
      <c r="B31" s="42"/>
      <c r="C31" s="42"/>
      <c r="D31" s="43"/>
      <c r="E31" s="44"/>
      <c r="F31" s="44"/>
      <c r="G31" s="45"/>
      <c r="H31" s="45"/>
      <c r="I31" s="101"/>
      <c r="J31" s="101"/>
      <c r="K31" s="46"/>
      <c r="L31" s="47"/>
      <c r="M31" s="43"/>
      <c r="N31" s="48"/>
      <c r="O31" s="49"/>
      <c r="P31" s="68"/>
    </row>
    <row r="32" spans="1:16" ht="18.75" customHeight="1" x14ac:dyDescent="0.15">
      <c r="A32" s="83"/>
      <c r="B32" s="50"/>
      <c r="C32" s="50"/>
      <c r="D32" s="51"/>
      <c r="E32" s="52"/>
      <c r="F32" s="52"/>
      <c r="G32" s="53"/>
      <c r="H32" s="53"/>
      <c r="I32" s="102"/>
      <c r="J32" s="102"/>
      <c r="K32" s="54"/>
      <c r="L32" s="55"/>
      <c r="M32" s="51"/>
      <c r="N32" s="56"/>
      <c r="O32" s="57"/>
      <c r="P32" s="69"/>
    </row>
    <row r="33" spans="1:16" ht="18.75" customHeight="1" x14ac:dyDescent="0.15">
      <c r="A33" s="83"/>
      <c r="B33" s="42" t="s">
        <v>109</v>
      </c>
      <c r="C33" s="42" t="s">
        <v>81</v>
      </c>
      <c r="D33" s="43">
        <v>20</v>
      </c>
      <c r="E33" s="44" t="s">
        <v>34</v>
      </c>
      <c r="F33" s="44">
        <f>ROUNDUP(D33*0.75,2)</f>
        <v>15</v>
      </c>
      <c r="G33" s="45">
        <f>ROUNDUP((K4*D33)+(K5*D33*0.75)+(K6*(D33*2)),0)</f>
        <v>0</v>
      </c>
      <c r="H33" s="45">
        <f>G33+(G33*3/100)</f>
        <v>0</v>
      </c>
      <c r="I33" s="103" t="s">
        <v>80</v>
      </c>
      <c r="J33" s="104"/>
      <c r="K33" s="46" t="s">
        <v>84</v>
      </c>
      <c r="L33" s="47">
        <f>ROUNDUP((K4*M33)+(K5*M33*0.75)+(K6*(M33*2)),2)</f>
        <v>0</v>
      </c>
      <c r="M33" s="43">
        <v>100</v>
      </c>
      <c r="N33" s="48">
        <f>ROUNDUP(M33*0.75,2)</f>
        <v>75</v>
      </c>
      <c r="O33" s="49"/>
      <c r="P33" s="68"/>
    </row>
    <row r="34" spans="1:16" ht="18.75" customHeight="1" x14ac:dyDescent="0.15">
      <c r="A34" s="83"/>
      <c r="B34" s="42"/>
      <c r="C34" s="42" t="s">
        <v>105</v>
      </c>
      <c r="D34" s="43">
        <v>2</v>
      </c>
      <c r="E34" s="44" t="s">
        <v>34</v>
      </c>
      <c r="F34" s="44">
        <f>ROUNDUP(D34*0.75,2)</f>
        <v>1.5</v>
      </c>
      <c r="G34" s="45">
        <f>ROUNDUP((K4*D34)+(K5*D34*0.75)+(K6*(D34*2)),0)</f>
        <v>0</v>
      </c>
      <c r="H34" s="45">
        <f>G34+(G34*10/100)</f>
        <v>0</v>
      </c>
      <c r="I34" s="101"/>
      <c r="J34" s="101"/>
      <c r="K34" s="46" t="s">
        <v>35</v>
      </c>
      <c r="L34" s="47">
        <f>ROUNDUP((K4*M34)+(K5*M34*0.75)+(K6*(M34*2)),2)</f>
        <v>0</v>
      </c>
      <c r="M34" s="43">
        <v>0.1</v>
      </c>
      <c r="N34" s="48">
        <f>ROUNDUP(M34*0.75,2)</f>
        <v>0.08</v>
      </c>
      <c r="O34" s="49"/>
      <c r="P34" s="68"/>
    </row>
    <row r="35" spans="1:16" ht="18.75" customHeight="1" x14ac:dyDescent="0.15">
      <c r="A35" s="83"/>
      <c r="B35" s="42"/>
      <c r="C35" s="42"/>
      <c r="D35" s="43"/>
      <c r="E35" s="44"/>
      <c r="F35" s="44"/>
      <c r="G35" s="45"/>
      <c r="H35" s="45"/>
      <c r="I35" s="101"/>
      <c r="J35" s="101"/>
      <c r="K35" s="46" t="s">
        <v>57</v>
      </c>
      <c r="L35" s="47">
        <f>ROUNDUP((K4*M35)+(K5*M35*0.75)+(K6*(M35*2)),2)</f>
        <v>0</v>
      </c>
      <c r="M35" s="43">
        <v>0.5</v>
      </c>
      <c r="N35" s="48">
        <f>ROUNDUP(M35*0.75,2)</f>
        <v>0.38</v>
      </c>
      <c r="O35" s="49"/>
      <c r="P35" s="68" t="s">
        <v>37</v>
      </c>
    </row>
    <row r="36" spans="1:16" ht="18.75" customHeight="1" x14ac:dyDescent="0.15">
      <c r="A36" s="83"/>
      <c r="B36" s="42"/>
      <c r="C36" s="42"/>
      <c r="D36" s="43"/>
      <c r="E36" s="44"/>
      <c r="F36" s="44"/>
      <c r="G36" s="45"/>
      <c r="H36" s="45"/>
      <c r="I36" s="101"/>
      <c r="J36" s="101"/>
      <c r="K36" s="46"/>
      <c r="L36" s="47"/>
      <c r="M36" s="43"/>
      <c r="N36" s="48"/>
      <c r="O36" s="49"/>
      <c r="P36" s="68"/>
    </row>
    <row r="37" spans="1:16" ht="18.75" customHeight="1" x14ac:dyDescent="0.15">
      <c r="A37" s="83"/>
      <c r="B37" s="50"/>
      <c r="C37" s="50"/>
      <c r="D37" s="51"/>
      <c r="E37" s="52"/>
      <c r="F37" s="52"/>
      <c r="G37" s="53"/>
      <c r="H37" s="53"/>
      <c r="I37" s="102"/>
      <c r="J37" s="102"/>
      <c r="K37" s="54"/>
      <c r="L37" s="55"/>
      <c r="M37" s="51"/>
      <c r="N37" s="56"/>
      <c r="O37" s="57"/>
      <c r="P37" s="69"/>
    </row>
    <row r="38" spans="1:16" ht="18.75" customHeight="1" x14ac:dyDescent="0.15">
      <c r="A38" s="83"/>
      <c r="B38" s="42" t="s">
        <v>144</v>
      </c>
      <c r="C38" s="42" t="s">
        <v>145</v>
      </c>
      <c r="D38" s="72">
        <v>0.25</v>
      </c>
      <c r="E38" s="44" t="s">
        <v>41</v>
      </c>
      <c r="F38" s="44">
        <f>ROUNDUP(D38*0.75,2)</f>
        <v>0.19</v>
      </c>
      <c r="G38" s="45">
        <f>ROUNDUP((K4*D38)+(K5*D38*0.75)+(K6*(D38*2)),0)</f>
        <v>0</v>
      </c>
      <c r="H38" s="45">
        <f>G38</f>
        <v>0</v>
      </c>
      <c r="I38" s="103" t="s">
        <v>96</v>
      </c>
      <c r="J38" s="104"/>
      <c r="K38" s="46"/>
      <c r="L38" s="47"/>
      <c r="M38" s="43"/>
      <c r="N38" s="48"/>
      <c r="O38" s="49"/>
      <c r="P38" s="68"/>
    </row>
    <row r="39" spans="1:16" ht="18.75" customHeight="1" x14ac:dyDescent="0.15">
      <c r="A39" s="83"/>
      <c r="B39" s="42"/>
      <c r="C39" s="42"/>
      <c r="D39" s="43"/>
      <c r="E39" s="44"/>
      <c r="F39" s="44"/>
      <c r="G39" s="45"/>
      <c r="H39" s="45"/>
      <c r="I39" s="101"/>
      <c r="J39" s="101"/>
      <c r="K39" s="46"/>
      <c r="L39" s="47"/>
      <c r="M39" s="43"/>
      <c r="N39" s="48"/>
      <c r="O39" s="49"/>
      <c r="P39" s="68"/>
    </row>
    <row r="40" spans="1:16" ht="18.75" customHeight="1" thickBot="1" x14ac:dyDescent="0.2">
      <c r="A40" s="84"/>
      <c r="B40" s="59"/>
      <c r="C40" s="59"/>
      <c r="D40" s="60"/>
      <c r="E40" s="61"/>
      <c r="F40" s="61"/>
      <c r="G40" s="62"/>
      <c r="H40" s="62"/>
      <c r="I40" s="105"/>
      <c r="J40" s="105"/>
      <c r="K40" s="63"/>
      <c r="L40" s="64"/>
      <c r="M40" s="60"/>
      <c r="N40" s="65"/>
      <c r="O40" s="66"/>
      <c r="P40" s="70"/>
    </row>
  </sheetData>
  <mergeCells count="14">
    <mergeCell ref="I38:J40"/>
    <mergeCell ref="A9:A40"/>
    <mergeCell ref="I33:J37"/>
    <mergeCell ref="I8:J8"/>
    <mergeCell ref="K8:L8"/>
    <mergeCell ref="I9:J11"/>
    <mergeCell ref="I12:J24"/>
    <mergeCell ref="I25:J32"/>
    <mergeCell ref="A1:B1"/>
    <mergeCell ref="C1:K1"/>
    <mergeCell ref="K2:M2"/>
    <mergeCell ref="O6:P6"/>
    <mergeCell ref="A7:E7"/>
    <mergeCell ref="O7:P7"/>
  </mergeCells>
  <phoneticPr fontId="3"/>
  <printOptions horizontalCentered="1" verticalCentered="1"/>
  <pageMargins left="0.39370078740157483" right="0.39370078740157483" top="0.39370078740157483" bottom="0.39370078740157483" header="0.19685039370078741" footer="0.31496062992125984"/>
  <pageSetup paperSize="12" scale="4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Q32"/>
  <sheetViews>
    <sheetView showZeros="0" zoomScale="60" zoomScaleNormal="60" workbookViewId="0">
      <selection sqref="A1:B1"/>
    </sheetView>
  </sheetViews>
  <sheetFormatPr defaultRowHeight="18.75" customHeight="1" x14ac:dyDescent="0.15"/>
  <cols>
    <col min="1" max="1" width="4.125" style="17" customWidth="1"/>
    <col min="2" max="2" width="19.25" style="18" customWidth="1"/>
    <col min="3" max="3" width="21.375" style="18" customWidth="1"/>
    <col min="4" max="4" width="6.25" style="19" customWidth="1"/>
    <col min="5" max="5" width="4.125" style="20" customWidth="1"/>
    <col min="6" max="6" width="6.25" style="20" customWidth="1"/>
    <col min="7" max="7" width="7.125" style="21" customWidth="1"/>
    <col min="8" max="8" width="7.625" style="21" hidden="1" customWidth="1"/>
    <col min="9" max="9" width="43.375" style="22" customWidth="1"/>
    <col min="10" max="10" width="3.375" style="22" customWidth="1"/>
    <col min="11" max="11" width="8.75" style="23" customWidth="1"/>
    <col min="12" max="12" width="8.75" style="24" customWidth="1"/>
    <col min="13" max="13" width="8.75" style="19" customWidth="1"/>
    <col min="14" max="14" width="8.75" style="25" customWidth="1"/>
    <col min="15" max="15" width="13.625" style="26" customWidth="1"/>
    <col min="16" max="16" width="10.875" style="26" customWidth="1"/>
    <col min="17" max="17" width="5.125" style="26" customWidth="1"/>
    <col min="18" max="249" width="9" style="2"/>
    <col min="250" max="250" width="4.125" style="2" customWidth="1"/>
    <col min="251" max="251" width="19.25" style="2" customWidth="1"/>
    <col min="252" max="252" width="21.375" style="2" customWidth="1"/>
    <col min="253" max="253" width="6.25" style="2" customWidth="1"/>
    <col min="254" max="254" width="4.125" style="2" customWidth="1"/>
    <col min="255" max="255" width="6.25" style="2" customWidth="1"/>
    <col min="256" max="256" width="7.125" style="2" customWidth="1"/>
    <col min="257" max="257" width="0" style="2" hidden="1" customWidth="1"/>
    <col min="258" max="258" width="43.375" style="2" customWidth="1"/>
    <col min="259" max="259" width="3.375" style="2" customWidth="1"/>
    <col min="260" max="263" width="8.75" style="2" customWidth="1"/>
    <col min="264" max="264" width="13.625" style="2" customWidth="1"/>
    <col min="265" max="265" width="10.875" style="2" customWidth="1"/>
    <col min="266" max="266" width="5.125" style="2" customWidth="1"/>
    <col min="267" max="267" width="4.5" style="2" customWidth="1"/>
    <col min="268" max="268" width="24.375" style="2" customWidth="1"/>
    <col min="269" max="269" width="21.25" style="2" customWidth="1"/>
    <col min="270" max="270" width="10" style="2" customWidth="1"/>
    <col min="271" max="273" width="18" style="2" customWidth="1"/>
    <col min="274" max="505" width="9" style="2"/>
    <col min="506" max="506" width="4.125" style="2" customWidth="1"/>
    <col min="507" max="507" width="19.25" style="2" customWidth="1"/>
    <col min="508" max="508" width="21.375" style="2" customWidth="1"/>
    <col min="509" max="509" width="6.25" style="2" customWidth="1"/>
    <col min="510" max="510" width="4.125" style="2" customWidth="1"/>
    <col min="511" max="511" width="6.25" style="2" customWidth="1"/>
    <col min="512" max="512" width="7.125" style="2" customWidth="1"/>
    <col min="513" max="513" width="0" style="2" hidden="1" customWidth="1"/>
    <col min="514" max="514" width="43.375" style="2" customWidth="1"/>
    <col min="515" max="515" width="3.375" style="2" customWidth="1"/>
    <col min="516" max="519" width="8.75" style="2" customWidth="1"/>
    <col min="520" max="520" width="13.625" style="2" customWidth="1"/>
    <col min="521" max="521" width="10.875" style="2" customWidth="1"/>
    <col min="522" max="522" width="5.125" style="2" customWidth="1"/>
    <col min="523" max="523" width="4.5" style="2" customWidth="1"/>
    <col min="524" max="524" width="24.375" style="2" customWidth="1"/>
    <col min="525" max="525" width="21.25" style="2" customWidth="1"/>
    <col min="526" max="526" width="10" style="2" customWidth="1"/>
    <col min="527" max="529" width="18" style="2" customWidth="1"/>
    <col min="530" max="761" width="9" style="2"/>
    <col min="762" max="762" width="4.125" style="2" customWidth="1"/>
    <col min="763" max="763" width="19.25" style="2" customWidth="1"/>
    <col min="764" max="764" width="21.375" style="2" customWidth="1"/>
    <col min="765" max="765" width="6.25" style="2" customWidth="1"/>
    <col min="766" max="766" width="4.125" style="2" customWidth="1"/>
    <col min="767" max="767" width="6.25" style="2" customWidth="1"/>
    <col min="768" max="768" width="7.125" style="2" customWidth="1"/>
    <col min="769" max="769" width="0" style="2" hidden="1" customWidth="1"/>
    <col min="770" max="770" width="43.375" style="2" customWidth="1"/>
    <col min="771" max="771" width="3.375" style="2" customWidth="1"/>
    <col min="772" max="775" width="8.75" style="2" customWidth="1"/>
    <col min="776" max="776" width="13.625" style="2" customWidth="1"/>
    <col min="777" max="777" width="10.875" style="2" customWidth="1"/>
    <col min="778" max="778" width="5.125" style="2" customWidth="1"/>
    <col min="779" max="779" width="4.5" style="2" customWidth="1"/>
    <col min="780" max="780" width="24.375" style="2" customWidth="1"/>
    <col min="781" max="781" width="21.25" style="2" customWidth="1"/>
    <col min="782" max="782" width="10" style="2" customWidth="1"/>
    <col min="783" max="785" width="18" style="2" customWidth="1"/>
    <col min="786" max="1017" width="9" style="2"/>
    <col min="1018" max="1018" width="4.125" style="2" customWidth="1"/>
    <col min="1019" max="1019" width="19.25" style="2" customWidth="1"/>
    <col min="1020" max="1020" width="21.375" style="2" customWidth="1"/>
    <col min="1021" max="1021" width="6.25" style="2" customWidth="1"/>
    <col min="1022" max="1022" width="4.125" style="2" customWidth="1"/>
    <col min="1023" max="1023" width="6.25" style="2" customWidth="1"/>
    <col min="1024" max="1024" width="7.125" style="2" customWidth="1"/>
    <col min="1025" max="1025" width="0" style="2" hidden="1" customWidth="1"/>
    <col min="1026" max="1026" width="43.375" style="2" customWidth="1"/>
    <col min="1027" max="1027" width="3.375" style="2" customWidth="1"/>
    <col min="1028" max="1031" width="8.75" style="2" customWidth="1"/>
    <col min="1032" max="1032" width="13.625" style="2" customWidth="1"/>
    <col min="1033" max="1033" width="10.875" style="2" customWidth="1"/>
    <col min="1034" max="1034" width="5.125" style="2" customWidth="1"/>
    <col min="1035" max="1035" width="4.5" style="2" customWidth="1"/>
    <col min="1036" max="1036" width="24.375" style="2" customWidth="1"/>
    <col min="1037" max="1037" width="21.25" style="2" customWidth="1"/>
    <col min="1038" max="1038" width="10" style="2" customWidth="1"/>
    <col min="1039" max="1041" width="18" style="2" customWidth="1"/>
    <col min="1042" max="1273" width="9" style="2"/>
    <col min="1274" max="1274" width="4.125" style="2" customWidth="1"/>
    <col min="1275" max="1275" width="19.25" style="2" customWidth="1"/>
    <col min="1276" max="1276" width="21.375" style="2" customWidth="1"/>
    <col min="1277" max="1277" width="6.25" style="2" customWidth="1"/>
    <col min="1278" max="1278" width="4.125" style="2" customWidth="1"/>
    <col min="1279" max="1279" width="6.25" style="2" customWidth="1"/>
    <col min="1280" max="1280" width="7.125" style="2" customWidth="1"/>
    <col min="1281" max="1281" width="0" style="2" hidden="1" customWidth="1"/>
    <col min="1282" max="1282" width="43.375" style="2" customWidth="1"/>
    <col min="1283" max="1283" width="3.375" style="2" customWidth="1"/>
    <col min="1284" max="1287" width="8.75" style="2" customWidth="1"/>
    <col min="1288" max="1288" width="13.625" style="2" customWidth="1"/>
    <col min="1289" max="1289" width="10.875" style="2" customWidth="1"/>
    <col min="1290" max="1290" width="5.125" style="2" customWidth="1"/>
    <col min="1291" max="1291" width="4.5" style="2" customWidth="1"/>
    <col min="1292" max="1292" width="24.375" style="2" customWidth="1"/>
    <col min="1293" max="1293" width="21.25" style="2" customWidth="1"/>
    <col min="1294" max="1294" width="10" style="2" customWidth="1"/>
    <col min="1295" max="1297" width="18" style="2" customWidth="1"/>
    <col min="1298" max="1529" width="9" style="2"/>
    <col min="1530" max="1530" width="4.125" style="2" customWidth="1"/>
    <col min="1531" max="1531" width="19.25" style="2" customWidth="1"/>
    <col min="1532" max="1532" width="21.375" style="2" customWidth="1"/>
    <col min="1533" max="1533" width="6.25" style="2" customWidth="1"/>
    <col min="1534" max="1534" width="4.125" style="2" customWidth="1"/>
    <col min="1535" max="1535" width="6.25" style="2" customWidth="1"/>
    <col min="1536" max="1536" width="7.125" style="2" customWidth="1"/>
    <col min="1537" max="1537" width="0" style="2" hidden="1" customWidth="1"/>
    <col min="1538" max="1538" width="43.375" style="2" customWidth="1"/>
    <col min="1539" max="1539" width="3.375" style="2" customWidth="1"/>
    <col min="1540" max="1543" width="8.75" style="2" customWidth="1"/>
    <col min="1544" max="1544" width="13.625" style="2" customWidth="1"/>
    <col min="1545" max="1545" width="10.875" style="2" customWidth="1"/>
    <col min="1546" max="1546" width="5.125" style="2" customWidth="1"/>
    <col min="1547" max="1547" width="4.5" style="2" customWidth="1"/>
    <col min="1548" max="1548" width="24.375" style="2" customWidth="1"/>
    <col min="1549" max="1549" width="21.25" style="2" customWidth="1"/>
    <col min="1550" max="1550" width="10" style="2" customWidth="1"/>
    <col min="1551" max="1553" width="18" style="2" customWidth="1"/>
    <col min="1554" max="1785" width="9" style="2"/>
    <col min="1786" max="1786" width="4.125" style="2" customWidth="1"/>
    <col min="1787" max="1787" width="19.25" style="2" customWidth="1"/>
    <col min="1788" max="1788" width="21.375" style="2" customWidth="1"/>
    <col min="1789" max="1789" width="6.25" style="2" customWidth="1"/>
    <col min="1790" max="1790" width="4.125" style="2" customWidth="1"/>
    <col min="1791" max="1791" width="6.25" style="2" customWidth="1"/>
    <col min="1792" max="1792" width="7.125" style="2" customWidth="1"/>
    <col min="1793" max="1793" width="0" style="2" hidden="1" customWidth="1"/>
    <col min="1794" max="1794" width="43.375" style="2" customWidth="1"/>
    <col min="1795" max="1795" width="3.375" style="2" customWidth="1"/>
    <col min="1796" max="1799" width="8.75" style="2" customWidth="1"/>
    <col min="1800" max="1800" width="13.625" style="2" customWidth="1"/>
    <col min="1801" max="1801" width="10.875" style="2" customWidth="1"/>
    <col min="1802" max="1802" width="5.125" style="2" customWidth="1"/>
    <col min="1803" max="1803" width="4.5" style="2" customWidth="1"/>
    <col min="1804" max="1804" width="24.375" style="2" customWidth="1"/>
    <col min="1805" max="1805" width="21.25" style="2" customWidth="1"/>
    <col min="1806" max="1806" width="10" style="2" customWidth="1"/>
    <col min="1807" max="1809" width="18" style="2" customWidth="1"/>
    <col min="1810" max="2041" width="9" style="2"/>
    <col min="2042" max="2042" width="4.125" style="2" customWidth="1"/>
    <col min="2043" max="2043" width="19.25" style="2" customWidth="1"/>
    <col min="2044" max="2044" width="21.375" style="2" customWidth="1"/>
    <col min="2045" max="2045" width="6.25" style="2" customWidth="1"/>
    <col min="2046" max="2046" width="4.125" style="2" customWidth="1"/>
    <col min="2047" max="2047" width="6.25" style="2" customWidth="1"/>
    <col min="2048" max="2048" width="7.125" style="2" customWidth="1"/>
    <col min="2049" max="2049" width="0" style="2" hidden="1" customWidth="1"/>
    <col min="2050" max="2050" width="43.375" style="2" customWidth="1"/>
    <col min="2051" max="2051" width="3.375" style="2" customWidth="1"/>
    <col min="2052" max="2055" width="8.75" style="2" customWidth="1"/>
    <col min="2056" max="2056" width="13.625" style="2" customWidth="1"/>
    <col min="2057" max="2057" width="10.875" style="2" customWidth="1"/>
    <col min="2058" max="2058" width="5.125" style="2" customWidth="1"/>
    <col min="2059" max="2059" width="4.5" style="2" customWidth="1"/>
    <col min="2060" max="2060" width="24.375" style="2" customWidth="1"/>
    <col min="2061" max="2061" width="21.25" style="2" customWidth="1"/>
    <col min="2062" max="2062" width="10" style="2" customWidth="1"/>
    <col min="2063" max="2065" width="18" style="2" customWidth="1"/>
    <col min="2066" max="2297" width="9" style="2"/>
    <col min="2298" max="2298" width="4.125" style="2" customWidth="1"/>
    <col min="2299" max="2299" width="19.25" style="2" customWidth="1"/>
    <col min="2300" max="2300" width="21.375" style="2" customWidth="1"/>
    <col min="2301" max="2301" width="6.25" style="2" customWidth="1"/>
    <col min="2302" max="2302" width="4.125" style="2" customWidth="1"/>
    <col min="2303" max="2303" width="6.25" style="2" customWidth="1"/>
    <col min="2304" max="2304" width="7.125" style="2" customWidth="1"/>
    <col min="2305" max="2305" width="0" style="2" hidden="1" customWidth="1"/>
    <col min="2306" max="2306" width="43.375" style="2" customWidth="1"/>
    <col min="2307" max="2307" width="3.375" style="2" customWidth="1"/>
    <col min="2308" max="2311" width="8.75" style="2" customWidth="1"/>
    <col min="2312" max="2312" width="13.625" style="2" customWidth="1"/>
    <col min="2313" max="2313" width="10.875" style="2" customWidth="1"/>
    <col min="2314" max="2314" width="5.125" style="2" customWidth="1"/>
    <col min="2315" max="2315" width="4.5" style="2" customWidth="1"/>
    <col min="2316" max="2316" width="24.375" style="2" customWidth="1"/>
    <col min="2317" max="2317" width="21.25" style="2" customWidth="1"/>
    <col min="2318" max="2318" width="10" style="2" customWidth="1"/>
    <col min="2319" max="2321" width="18" style="2" customWidth="1"/>
    <col min="2322" max="2553" width="9" style="2"/>
    <col min="2554" max="2554" width="4.125" style="2" customWidth="1"/>
    <col min="2555" max="2555" width="19.25" style="2" customWidth="1"/>
    <col min="2556" max="2556" width="21.375" style="2" customWidth="1"/>
    <col min="2557" max="2557" width="6.25" style="2" customWidth="1"/>
    <col min="2558" max="2558" width="4.125" style="2" customWidth="1"/>
    <col min="2559" max="2559" width="6.25" style="2" customWidth="1"/>
    <col min="2560" max="2560" width="7.125" style="2" customWidth="1"/>
    <col min="2561" max="2561" width="0" style="2" hidden="1" customWidth="1"/>
    <col min="2562" max="2562" width="43.375" style="2" customWidth="1"/>
    <col min="2563" max="2563" width="3.375" style="2" customWidth="1"/>
    <col min="2564" max="2567" width="8.75" style="2" customWidth="1"/>
    <col min="2568" max="2568" width="13.625" style="2" customWidth="1"/>
    <col min="2569" max="2569" width="10.875" style="2" customWidth="1"/>
    <col min="2570" max="2570" width="5.125" style="2" customWidth="1"/>
    <col min="2571" max="2571" width="4.5" style="2" customWidth="1"/>
    <col min="2572" max="2572" width="24.375" style="2" customWidth="1"/>
    <col min="2573" max="2573" width="21.25" style="2" customWidth="1"/>
    <col min="2574" max="2574" width="10" style="2" customWidth="1"/>
    <col min="2575" max="2577" width="18" style="2" customWidth="1"/>
    <col min="2578" max="2809" width="9" style="2"/>
    <col min="2810" max="2810" width="4.125" style="2" customWidth="1"/>
    <col min="2811" max="2811" width="19.25" style="2" customWidth="1"/>
    <col min="2812" max="2812" width="21.375" style="2" customWidth="1"/>
    <col min="2813" max="2813" width="6.25" style="2" customWidth="1"/>
    <col min="2814" max="2814" width="4.125" style="2" customWidth="1"/>
    <col min="2815" max="2815" width="6.25" style="2" customWidth="1"/>
    <col min="2816" max="2816" width="7.125" style="2" customWidth="1"/>
    <col min="2817" max="2817" width="0" style="2" hidden="1" customWidth="1"/>
    <col min="2818" max="2818" width="43.375" style="2" customWidth="1"/>
    <col min="2819" max="2819" width="3.375" style="2" customWidth="1"/>
    <col min="2820" max="2823" width="8.75" style="2" customWidth="1"/>
    <col min="2824" max="2824" width="13.625" style="2" customWidth="1"/>
    <col min="2825" max="2825" width="10.875" style="2" customWidth="1"/>
    <col min="2826" max="2826" width="5.125" style="2" customWidth="1"/>
    <col min="2827" max="2827" width="4.5" style="2" customWidth="1"/>
    <col min="2828" max="2828" width="24.375" style="2" customWidth="1"/>
    <col min="2829" max="2829" width="21.25" style="2" customWidth="1"/>
    <col min="2830" max="2830" width="10" style="2" customWidth="1"/>
    <col min="2831" max="2833" width="18" style="2" customWidth="1"/>
    <col min="2834" max="3065" width="9" style="2"/>
    <col min="3066" max="3066" width="4.125" style="2" customWidth="1"/>
    <col min="3067" max="3067" width="19.25" style="2" customWidth="1"/>
    <col min="3068" max="3068" width="21.375" style="2" customWidth="1"/>
    <col min="3069" max="3069" width="6.25" style="2" customWidth="1"/>
    <col min="3070" max="3070" width="4.125" style="2" customWidth="1"/>
    <col min="3071" max="3071" width="6.25" style="2" customWidth="1"/>
    <col min="3072" max="3072" width="7.125" style="2" customWidth="1"/>
    <col min="3073" max="3073" width="0" style="2" hidden="1" customWidth="1"/>
    <col min="3074" max="3074" width="43.375" style="2" customWidth="1"/>
    <col min="3075" max="3075" width="3.375" style="2" customWidth="1"/>
    <col min="3076" max="3079" width="8.75" style="2" customWidth="1"/>
    <col min="3080" max="3080" width="13.625" style="2" customWidth="1"/>
    <col min="3081" max="3081" width="10.875" style="2" customWidth="1"/>
    <col min="3082" max="3082" width="5.125" style="2" customWidth="1"/>
    <col min="3083" max="3083" width="4.5" style="2" customWidth="1"/>
    <col min="3084" max="3084" width="24.375" style="2" customWidth="1"/>
    <col min="3085" max="3085" width="21.25" style="2" customWidth="1"/>
    <col min="3086" max="3086" width="10" style="2" customWidth="1"/>
    <col min="3087" max="3089" width="18" style="2" customWidth="1"/>
    <col min="3090" max="3321" width="9" style="2"/>
    <col min="3322" max="3322" width="4.125" style="2" customWidth="1"/>
    <col min="3323" max="3323" width="19.25" style="2" customWidth="1"/>
    <col min="3324" max="3324" width="21.375" style="2" customWidth="1"/>
    <col min="3325" max="3325" width="6.25" style="2" customWidth="1"/>
    <col min="3326" max="3326" width="4.125" style="2" customWidth="1"/>
    <col min="3327" max="3327" width="6.25" style="2" customWidth="1"/>
    <col min="3328" max="3328" width="7.125" style="2" customWidth="1"/>
    <col min="3329" max="3329" width="0" style="2" hidden="1" customWidth="1"/>
    <col min="3330" max="3330" width="43.375" style="2" customWidth="1"/>
    <col min="3331" max="3331" width="3.375" style="2" customWidth="1"/>
    <col min="3332" max="3335" width="8.75" style="2" customWidth="1"/>
    <col min="3336" max="3336" width="13.625" style="2" customWidth="1"/>
    <col min="3337" max="3337" width="10.875" style="2" customWidth="1"/>
    <col min="3338" max="3338" width="5.125" style="2" customWidth="1"/>
    <col min="3339" max="3339" width="4.5" style="2" customWidth="1"/>
    <col min="3340" max="3340" width="24.375" style="2" customWidth="1"/>
    <col min="3341" max="3341" width="21.25" style="2" customWidth="1"/>
    <col min="3342" max="3342" width="10" style="2" customWidth="1"/>
    <col min="3343" max="3345" width="18" style="2" customWidth="1"/>
    <col min="3346" max="3577" width="9" style="2"/>
    <col min="3578" max="3578" width="4.125" style="2" customWidth="1"/>
    <col min="3579" max="3579" width="19.25" style="2" customWidth="1"/>
    <col min="3580" max="3580" width="21.375" style="2" customWidth="1"/>
    <col min="3581" max="3581" width="6.25" style="2" customWidth="1"/>
    <col min="3582" max="3582" width="4.125" style="2" customWidth="1"/>
    <col min="3583" max="3583" width="6.25" style="2" customWidth="1"/>
    <col min="3584" max="3584" width="7.125" style="2" customWidth="1"/>
    <col min="3585" max="3585" width="0" style="2" hidden="1" customWidth="1"/>
    <col min="3586" max="3586" width="43.375" style="2" customWidth="1"/>
    <col min="3587" max="3587" width="3.375" style="2" customWidth="1"/>
    <col min="3588" max="3591" width="8.75" style="2" customWidth="1"/>
    <col min="3592" max="3592" width="13.625" style="2" customWidth="1"/>
    <col min="3593" max="3593" width="10.875" style="2" customWidth="1"/>
    <col min="3594" max="3594" width="5.125" style="2" customWidth="1"/>
    <col min="3595" max="3595" width="4.5" style="2" customWidth="1"/>
    <col min="3596" max="3596" width="24.375" style="2" customWidth="1"/>
    <col min="3597" max="3597" width="21.25" style="2" customWidth="1"/>
    <col min="3598" max="3598" width="10" style="2" customWidth="1"/>
    <col min="3599" max="3601" width="18" style="2" customWidth="1"/>
    <col min="3602" max="3833" width="9" style="2"/>
    <col min="3834" max="3834" width="4.125" style="2" customWidth="1"/>
    <col min="3835" max="3835" width="19.25" style="2" customWidth="1"/>
    <col min="3836" max="3836" width="21.375" style="2" customWidth="1"/>
    <col min="3837" max="3837" width="6.25" style="2" customWidth="1"/>
    <col min="3838" max="3838" width="4.125" style="2" customWidth="1"/>
    <col min="3839" max="3839" width="6.25" style="2" customWidth="1"/>
    <col min="3840" max="3840" width="7.125" style="2" customWidth="1"/>
    <col min="3841" max="3841" width="0" style="2" hidden="1" customWidth="1"/>
    <col min="3842" max="3842" width="43.375" style="2" customWidth="1"/>
    <col min="3843" max="3843" width="3.375" style="2" customWidth="1"/>
    <col min="3844" max="3847" width="8.75" style="2" customWidth="1"/>
    <col min="3848" max="3848" width="13.625" style="2" customWidth="1"/>
    <col min="3849" max="3849" width="10.875" style="2" customWidth="1"/>
    <col min="3850" max="3850" width="5.125" style="2" customWidth="1"/>
    <col min="3851" max="3851" width="4.5" style="2" customWidth="1"/>
    <col min="3852" max="3852" width="24.375" style="2" customWidth="1"/>
    <col min="3853" max="3853" width="21.25" style="2" customWidth="1"/>
    <col min="3854" max="3854" width="10" style="2" customWidth="1"/>
    <col min="3855" max="3857" width="18" style="2" customWidth="1"/>
    <col min="3858" max="4089" width="9" style="2"/>
    <col min="4090" max="4090" width="4.125" style="2" customWidth="1"/>
    <col min="4091" max="4091" width="19.25" style="2" customWidth="1"/>
    <col min="4092" max="4092" width="21.375" style="2" customWidth="1"/>
    <col min="4093" max="4093" width="6.25" style="2" customWidth="1"/>
    <col min="4094" max="4094" width="4.125" style="2" customWidth="1"/>
    <col min="4095" max="4095" width="6.25" style="2" customWidth="1"/>
    <col min="4096" max="4096" width="7.125" style="2" customWidth="1"/>
    <col min="4097" max="4097" width="0" style="2" hidden="1" customWidth="1"/>
    <col min="4098" max="4098" width="43.375" style="2" customWidth="1"/>
    <col min="4099" max="4099" width="3.375" style="2" customWidth="1"/>
    <col min="4100" max="4103" width="8.75" style="2" customWidth="1"/>
    <col min="4104" max="4104" width="13.625" style="2" customWidth="1"/>
    <col min="4105" max="4105" width="10.875" style="2" customWidth="1"/>
    <col min="4106" max="4106" width="5.125" style="2" customWidth="1"/>
    <col min="4107" max="4107" width="4.5" style="2" customWidth="1"/>
    <col min="4108" max="4108" width="24.375" style="2" customWidth="1"/>
    <col min="4109" max="4109" width="21.25" style="2" customWidth="1"/>
    <col min="4110" max="4110" width="10" style="2" customWidth="1"/>
    <col min="4111" max="4113" width="18" style="2" customWidth="1"/>
    <col min="4114" max="4345" width="9" style="2"/>
    <col min="4346" max="4346" width="4.125" style="2" customWidth="1"/>
    <col min="4347" max="4347" width="19.25" style="2" customWidth="1"/>
    <col min="4348" max="4348" width="21.375" style="2" customWidth="1"/>
    <col min="4349" max="4349" width="6.25" style="2" customWidth="1"/>
    <col min="4350" max="4350" width="4.125" style="2" customWidth="1"/>
    <col min="4351" max="4351" width="6.25" style="2" customWidth="1"/>
    <col min="4352" max="4352" width="7.125" style="2" customWidth="1"/>
    <col min="4353" max="4353" width="0" style="2" hidden="1" customWidth="1"/>
    <col min="4354" max="4354" width="43.375" style="2" customWidth="1"/>
    <col min="4355" max="4355" width="3.375" style="2" customWidth="1"/>
    <col min="4356" max="4359" width="8.75" style="2" customWidth="1"/>
    <col min="4360" max="4360" width="13.625" style="2" customWidth="1"/>
    <col min="4361" max="4361" width="10.875" style="2" customWidth="1"/>
    <col min="4362" max="4362" width="5.125" style="2" customWidth="1"/>
    <col min="4363" max="4363" width="4.5" style="2" customWidth="1"/>
    <col min="4364" max="4364" width="24.375" style="2" customWidth="1"/>
    <col min="4365" max="4365" width="21.25" style="2" customWidth="1"/>
    <col min="4366" max="4366" width="10" style="2" customWidth="1"/>
    <col min="4367" max="4369" width="18" style="2" customWidth="1"/>
    <col min="4370" max="4601" width="9" style="2"/>
    <col min="4602" max="4602" width="4.125" style="2" customWidth="1"/>
    <col min="4603" max="4603" width="19.25" style="2" customWidth="1"/>
    <col min="4604" max="4604" width="21.375" style="2" customWidth="1"/>
    <col min="4605" max="4605" width="6.25" style="2" customWidth="1"/>
    <col min="4606" max="4606" width="4.125" style="2" customWidth="1"/>
    <col min="4607" max="4607" width="6.25" style="2" customWidth="1"/>
    <col min="4608" max="4608" width="7.125" style="2" customWidth="1"/>
    <col min="4609" max="4609" width="0" style="2" hidden="1" customWidth="1"/>
    <col min="4610" max="4610" width="43.375" style="2" customWidth="1"/>
    <col min="4611" max="4611" width="3.375" style="2" customWidth="1"/>
    <col min="4612" max="4615" width="8.75" style="2" customWidth="1"/>
    <col min="4616" max="4616" width="13.625" style="2" customWidth="1"/>
    <col min="4617" max="4617" width="10.875" style="2" customWidth="1"/>
    <col min="4618" max="4618" width="5.125" style="2" customWidth="1"/>
    <col min="4619" max="4619" width="4.5" style="2" customWidth="1"/>
    <col min="4620" max="4620" width="24.375" style="2" customWidth="1"/>
    <col min="4621" max="4621" width="21.25" style="2" customWidth="1"/>
    <col min="4622" max="4622" width="10" style="2" customWidth="1"/>
    <col min="4623" max="4625" width="18" style="2" customWidth="1"/>
    <col min="4626" max="4857" width="9" style="2"/>
    <col min="4858" max="4858" width="4.125" style="2" customWidth="1"/>
    <col min="4859" max="4859" width="19.25" style="2" customWidth="1"/>
    <col min="4860" max="4860" width="21.375" style="2" customWidth="1"/>
    <col min="4861" max="4861" width="6.25" style="2" customWidth="1"/>
    <col min="4862" max="4862" width="4.125" style="2" customWidth="1"/>
    <col min="4863" max="4863" width="6.25" style="2" customWidth="1"/>
    <col min="4864" max="4864" width="7.125" style="2" customWidth="1"/>
    <col min="4865" max="4865" width="0" style="2" hidden="1" customWidth="1"/>
    <col min="4866" max="4866" width="43.375" style="2" customWidth="1"/>
    <col min="4867" max="4867" width="3.375" style="2" customWidth="1"/>
    <col min="4868" max="4871" width="8.75" style="2" customWidth="1"/>
    <col min="4872" max="4872" width="13.625" style="2" customWidth="1"/>
    <col min="4873" max="4873" width="10.875" style="2" customWidth="1"/>
    <col min="4874" max="4874" width="5.125" style="2" customWidth="1"/>
    <col min="4875" max="4875" width="4.5" style="2" customWidth="1"/>
    <col min="4876" max="4876" width="24.375" style="2" customWidth="1"/>
    <col min="4877" max="4877" width="21.25" style="2" customWidth="1"/>
    <col min="4878" max="4878" width="10" style="2" customWidth="1"/>
    <col min="4879" max="4881" width="18" style="2" customWidth="1"/>
    <col min="4882" max="5113" width="9" style="2"/>
    <col min="5114" max="5114" width="4.125" style="2" customWidth="1"/>
    <col min="5115" max="5115" width="19.25" style="2" customWidth="1"/>
    <col min="5116" max="5116" width="21.375" style="2" customWidth="1"/>
    <col min="5117" max="5117" width="6.25" style="2" customWidth="1"/>
    <col min="5118" max="5118" width="4.125" style="2" customWidth="1"/>
    <col min="5119" max="5119" width="6.25" style="2" customWidth="1"/>
    <col min="5120" max="5120" width="7.125" style="2" customWidth="1"/>
    <col min="5121" max="5121" width="0" style="2" hidden="1" customWidth="1"/>
    <col min="5122" max="5122" width="43.375" style="2" customWidth="1"/>
    <col min="5123" max="5123" width="3.375" style="2" customWidth="1"/>
    <col min="5124" max="5127" width="8.75" style="2" customWidth="1"/>
    <col min="5128" max="5128" width="13.625" style="2" customWidth="1"/>
    <col min="5129" max="5129" width="10.875" style="2" customWidth="1"/>
    <col min="5130" max="5130" width="5.125" style="2" customWidth="1"/>
    <col min="5131" max="5131" width="4.5" style="2" customWidth="1"/>
    <col min="5132" max="5132" width="24.375" style="2" customWidth="1"/>
    <col min="5133" max="5133" width="21.25" style="2" customWidth="1"/>
    <col min="5134" max="5134" width="10" style="2" customWidth="1"/>
    <col min="5135" max="5137" width="18" style="2" customWidth="1"/>
    <col min="5138" max="5369" width="9" style="2"/>
    <col min="5370" max="5370" width="4.125" style="2" customWidth="1"/>
    <col min="5371" max="5371" width="19.25" style="2" customWidth="1"/>
    <col min="5372" max="5372" width="21.375" style="2" customWidth="1"/>
    <col min="5373" max="5373" width="6.25" style="2" customWidth="1"/>
    <col min="5374" max="5374" width="4.125" style="2" customWidth="1"/>
    <col min="5375" max="5375" width="6.25" style="2" customWidth="1"/>
    <col min="5376" max="5376" width="7.125" style="2" customWidth="1"/>
    <col min="5377" max="5377" width="0" style="2" hidden="1" customWidth="1"/>
    <col min="5378" max="5378" width="43.375" style="2" customWidth="1"/>
    <col min="5379" max="5379" width="3.375" style="2" customWidth="1"/>
    <col min="5380" max="5383" width="8.75" style="2" customWidth="1"/>
    <col min="5384" max="5384" width="13.625" style="2" customWidth="1"/>
    <col min="5385" max="5385" width="10.875" style="2" customWidth="1"/>
    <col min="5386" max="5386" width="5.125" style="2" customWidth="1"/>
    <col min="5387" max="5387" width="4.5" style="2" customWidth="1"/>
    <col min="5388" max="5388" width="24.375" style="2" customWidth="1"/>
    <col min="5389" max="5389" width="21.25" style="2" customWidth="1"/>
    <col min="5390" max="5390" width="10" style="2" customWidth="1"/>
    <col min="5391" max="5393" width="18" style="2" customWidth="1"/>
    <col min="5394" max="5625" width="9" style="2"/>
    <col min="5626" max="5626" width="4.125" style="2" customWidth="1"/>
    <col min="5627" max="5627" width="19.25" style="2" customWidth="1"/>
    <col min="5628" max="5628" width="21.375" style="2" customWidth="1"/>
    <col min="5629" max="5629" width="6.25" style="2" customWidth="1"/>
    <col min="5630" max="5630" width="4.125" style="2" customWidth="1"/>
    <col min="5631" max="5631" width="6.25" style="2" customWidth="1"/>
    <col min="5632" max="5632" width="7.125" style="2" customWidth="1"/>
    <col min="5633" max="5633" width="0" style="2" hidden="1" customWidth="1"/>
    <col min="5634" max="5634" width="43.375" style="2" customWidth="1"/>
    <col min="5635" max="5635" width="3.375" style="2" customWidth="1"/>
    <col min="5636" max="5639" width="8.75" style="2" customWidth="1"/>
    <col min="5640" max="5640" width="13.625" style="2" customWidth="1"/>
    <col min="5641" max="5641" width="10.875" style="2" customWidth="1"/>
    <col min="5642" max="5642" width="5.125" style="2" customWidth="1"/>
    <col min="5643" max="5643" width="4.5" style="2" customWidth="1"/>
    <col min="5644" max="5644" width="24.375" style="2" customWidth="1"/>
    <col min="5645" max="5645" width="21.25" style="2" customWidth="1"/>
    <col min="5646" max="5646" width="10" style="2" customWidth="1"/>
    <col min="5647" max="5649" width="18" style="2" customWidth="1"/>
    <col min="5650" max="5881" width="9" style="2"/>
    <col min="5882" max="5882" width="4.125" style="2" customWidth="1"/>
    <col min="5883" max="5883" width="19.25" style="2" customWidth="1"/>
    <col min="5884" max="5884" width="21.375" style="2" customWidth="1"/>
    <col min="5885" max="5885" width="6.25" style="2" customWidth="1"/>
    <col min="5886" max="5886" width="4.125" style="2" customWidth="1"/>
    <col min="5887" max="5887" width="6.25" style="2" customWidth="1"/>
    <col min="5888" max="5888" width="7.125" style="2" customWidth="1"/>
    <col min="5889" max="5889" width="0" style="2" hidden="1" customWidth="1"/>
    <col min="5890" max="5890" width="43.375" style="2" customWidth="1"/>
    <col min="5891" max="5891" width="3.375" style="2" customWidth="1"/>
    <col min="5892" max="5895" width="8.75" style="2" customWidth="1"/>
    <col min="5896" max="5896" width="13.625" style="2" customWidth="1"/>
    <col min="5897" max="5897" width="10.875" style="2" customWidth="1"/>
    <col min="5898" max="5898" width="5.125" style="2" customWidth="1"/>
    <col min="5899" max="5899" width="4.5" style="2" customWidth="1"/>
    <col min="5900" max="5900" width="24.375" style="2" customWidth="1"/>
    <col min="5901" max="5901" width="21.25" style="2" customWidth="1"/>
    <col min="5902" max="5902" width="10" style="2" customWidth="1"/>
    <col min="5903" max="5905" width="18" style="2" customWidth="1"/>
    <col min="5906" max="6137" width="9" style="2"/>
    <col min="6138" max="6138" width="4.125" style="2" customWidth="1"/>
    <col min="6139" max="6139" width="19.25" style="2" customWidth="1"/>
    <col min="6140" max="6140" width="21.375" style="2" customWidth="1"/>
    <col min="6141" max="6141" width="6.25" style="2" customWidth="1"/>
    <col min="6142" max="6142" width="4.125" style="2" customWidth="1"/>
    <col min="6143" max="6143" width="6.25" style="2" customWidth="1"/>
    <col min="6144" max="6144" width="7.125" style="2" customWidth="1"/>
    <col min="6145" max="6145" width="0" style="2" hidden="1" customWidth="1"/>
    <col min="6146" max="6146" width="43.375" style="2" customWidth="1"/>
    <col min="6147" max="6147" width="3.375" style="2" customWidth="1"/>
    <col min="6148" max="6151" width="8.75" style="2" customWidth="1"/>
    <col min="6152" max="6152" width="13.625" style="2" customWidth="1"/>
    <col min="6153" max="6153" width="10.875" style="2" customWidth="1"/>
    <col min="6154" max="6154" width="5.125" style="2" customWidth="1"/>
    <col min="6155" max="6155" width="4.5" style="2" customWidth="1"/>
    <col min="6156" max="6156" width="24.375" style="2" customWidth="1"/>
    <col min="6157" max="6157" width="21.25" style="2" customWidth="1"/>
    <col min="6158" max="6158" width="10" style="2" customWidth="1"/>
    <col min="6159" max="6161" width="18" style="2" customWidth="1"/>
    <col min="6162" max="6393" width="9" style="2"/>
    <col min="6394" max="6394" width="4.125" style="2" customWidth="1"/>
    <col min="6395" max="6395" width="19.25" style="2" customWidth="1"/>
    <col min="6396" max="6396" width="21.375" style="2" customWidth="1"/>
    <col min="6397" max="6397" width="6.25" style="2" customWidth="1"/>
    <col min="6398" max="6398" width="4.125" style="2" customWidth="1"/>
    <col min="6399" max="6399" width="6.25" style="2" customWidth="1"/>
    <col min="6400" max="6400" width="7.125" style="2" customWidth="1"/>
    <col min="6401" max="6401" width="0" style="2" hidden="1" customWidth="1"/>
    <col min="6402" max="6402" width="43.375" style="2" customWidth="1"/>
    <col min="6403" max="6403" width="3.375" style="2" customWidth="1"/>
    <col min="6404" max="6407" width="8.75" style="2" customWidth="1"/>
    <col min="6408" max="6408" width="13.625" style="2" customWidth="1"/>
    <col min="6409" max="6409" width="10.875" style="2" customWidth="1"/>
    <col min="6410" max="6410" width="5.125" style="2" customWidth="1"/>
    <col min="6411" max="6411" width="4.5" style="2" customWidth="1"/>
    <col min="6412" max="6412" width="24.375" style="2" customWidth="1"/>
    <col min="6413" max="6413" width="21.25" style="2" customWidth="1"/>
    <col min="6414" max="6414" width="10" style="2" customWidth="1"/>
    <col min="6415" max="6417" width="18" style="2" customWidth="1"/>
    <col min="6418" max="6649" width="9" style="2"/>
    <col min="6650" max="6650" width="4.125" style="2" customWidth="1"/>
    <col min="6651" max="6651" width="19.25" style="2" customWidth="1"/>
    <col min="6652" max="6652" width="21.375" style="2" customWidth="1"/>
    <col min="6653" max="6653" width="6.25" style="2" customWidth="1"/>
    <col min="6654" max="6654" width="4.125" style="2" customWidth="1"/>
    <col min="6655" max="6655" width="6.25" style="2" customWidth="1"/>
    <col min="6656" max="6656" width="7.125" style="2" customWidth="1"/>
    <col min="6657" max="6657" width="0" style="2" hidden="1" customWidth="1"/>
    <col min="6658" max="6658" width="43.375" style="2" customWidth="1"/>
    <col min="6659" max="6659" width="3.375" style="2" customWidth="1"/>
    <col min="6660" max="6663" width="8.75" style="2" customWidth="1"/>
    <col min="6664" max="6664" width="13.625" style="2" customWidth="1"/>
    <col min="6665" max="6665" width="10.875" style="2" customWidth="1"/>
    <col min="6666" max="6666" width="5.125" style="2" customWidth="1"/>
    <col min="6667" max="6667" width="4.5" style="2" customWidth="1"/>
    <col min="6668" max="6668" width="24.375" style="2" customWidth="1"/>
    <col min="6669" max="6669" width="21.25" style="2" customWidth="1"/>
    <col min="6670" max="6670" width="10" style="2" customWidth="1"/>
    <col min="6671" max="6673" width="18" style="2" customWidth="1"/>
    <col min="6674" max="6905" width="9" style="2"/>
    <col min="6906" max="6906" width="4.125" style="2" customWidth="1"/>
    <col min="6907" max="6907" width="19.25" style="2" customWidth="1"/>
    <col min="6908" max="6908" width="21.375" style="2" customWidth="1"/>
    <col min="6909" max="6909" width="6.25" style="2" customWidth="1"/>
    <col min="6910" max="6910" width="4.125" style="2" customWidth="1"/>
    <col min="6911" max="6911" width="6.25" style="2" customWidth="1"/>
    <col min="6912" max="6912" width="7.125" style="2" customWidth="1"/>
    <col min="6913" max="6913" width="0" style="2" hidden="1" customWidth="1"/>
    <col min="6914" max="6914" width="43.375" style="2" customWidth="1"/>
    <col min="6915" max="6915" width="3.375" style="2" customWidth="1"/>
    <col min="6916" max="6919" width="8.75" style="2" customWidth="1"/>
    <col min="6920" max="6920" width="13.625" style="2" customWidth="1"/>
    <col min="6921" max="6921" width="10.875" style="2" customWidth="1"/>
    <col min="6922" max="6922" width="5.125" style="2" customWidth="1"/>
    <col min="6923" max="6923" width="4.5" style="2" customWidth="1"/>
    <col min="6924" max="6924" width="24.375" style="2" customWidth="1"/>
    <col min="6925" max="6925" width="21.25" style="2" customWidth="1"/>
    <col min="6926" max="6926" width="10" style="2" customWidth="1"/>
    <col min="6927" max="6929" width="18" style="2" customWidth="1"/>
    <col min="6930" max="7161" width="9" style="2"/>
    <col min="7162" max="7162" width="4.125" style="2" customWidth="1"/>
    <col min="7163" max="7163" width="19.25" style="2" customWidth="1"/>
    <col min="7164" max="7164" width="21.375" style="2" customWidth="1"/>
    <col min="7165" max="7165" width="6.25" style="2" customWidth="1"/>
    <col min="7166" max="7166" width="4.125" style="2" customWidth="1"/>
    <col min="7167" max="7167" width="6.25" style="2" customWidth="1"/>
    <col min="7168" max="7168" width="7.125" style="2" customWidth="1"/>
    <col min="7169" max="7169" width="0" style="2" hidden="1" customWidth="1"/>
    <col min="7170" max="7170" width="43.375" style="2" customWidth="1"/>
    <col min="7171" max="7171" width="3.375" style="2" customWidth="1"/>
    <col min="7172" max="7175" width="8.75" style="2" customWidth="1"/>
    <col min="7176" max="7176" width="13.625" style="2" customWidth="1"/>
    <col min="7177" max="7177" width="10.875" style="2" customWidth="1"/>
    <col min="7178" max="7178" width="5.125" style="2" customWidth="1"/>
    <col min="7179" max="7179" width="4.5" style="2" customWidth="1"/>
    <col min="7180" max="7180" width="24.375" style="2" customWidth="1"/>
    <col min="7181" max="7181" width="21.25" style="2" customWidth="1"/>
    <col min="7182" max="7182" width="10" style="2" customWidth="1"/>
    <col min="7183" max="7185" width="18" style="2" customWidth="1"/>
    <col min="7186" max="7417" width="9" style="2"/>
    <col min="7418" max="7418" width="4.125" style="2" customWidth="1"/>
    <col min="7419" max="7419" width="19.25" style="2" customWidth="1"/>
    <col min="7420" max="7420" width="21.375" style="2" customWidth="1"/>
    <col min="7421" max="7421" width="6.25" style="2" customWidth="1"/>
    <col min="7422" max="7422" width="4.125" style="2" customWidth="1"/>
    <col min="7423" max="7423" width="6.25" style="2" customWidth="1"/>
    <col min="7424" max="7424" width="7.125" style="2" customWidth="1"/>
    <col min="7425" max="7425" width="0" style="2" hidden="1" customWidth="1"/>
    <col min="7426" max="7426" width="43.375" style="2" customWidth="1"/>
    <col min="7427" max="7427" width="3.375" style="2" customWidth="1"/>
    <col min="7428" max="7431" width="8.75" style="2" customWidth="1"/>
    <col min="7432" max="7432" width="13.625" style="2" customWidth="1"/>
    <col min="7433" max="7433" width="10.875" style="2" customWidth="1"/>
    <col min="7434" max="7434" width="5.125" style="2" customWidth="1"/>
    <col min="7435" max="7435" width="4.5" style="2" customWidth="1"/>
    <col min="7436" max="7436" width="24.375" style="2" customWidth="1"/>
    <col min="7437" max="7437" width="21.25" style="2" customWidth="1"/>
    <col min="7438" max="7438" width="10" style="2" customWidth="1"/>
    <col min="7439" max="7441" width="18" style="2" customWidth="1"/>
    <col min="7442" max="7673" width="9" style="2"/>
    <col min="7674" max="7674" width="4.125" style="2" customWidth="1"/>
    <col min="7675" max="7675" width="19.25" style="2" customWidth="1"/>
    <col min="7676" max="7676" width="21.375" style="2" customWidth="1"/>
    <col min="7677" max="7677" width="6.25" style="2" customWidth="1"/>
    <col min="7678" max="7678" width="4.125" style="2" customWidth="1"/>
    <col min="7679" max="7679" width="6.25" style="2" customWidth="1"/>
    <col min="7680" max="7680" width="7.125" style="2" customWidth="1"/>
    <col min="7681" max="7681" width="0" style="2" hidden="1" customWidth="1"/>
    <col min="7682" max="7682" width="43.375" style="2" customWidth="1"/>
    <col min="7683" max="7683" width="3.375" style="2" customWidth="1"/>
    <col min="7684" max="7687" width="8.75" style="2" customWidth="1"/>
    <col min="7688" max="7688" width="13.625" style="2" customWidth="1"/>
    <col min="7689" max="7689" width="10.875" style="2" customWidth="1"/>
    <col min="7690" max="7690" width="5.125" style="2" customWidth="1"/>
    <col min="7691" max="7691" width="4.5" style="2" customWidth="1"/>
    <col min="7692" max="7692" width="24.375" style="2" customWidth="1"/>
    <col min="7693" max="7693" width="21.25" style="2" customWidth="1"/>
    <col min="7694" max="7694" width="10" style="2" customWidth="1"/>
    <col min="7695" max="7697" width="18" style="2" customWidth="1"/>
    <col min="7698" max="7929" width="9" style="2"/>
    <col min="7930" max="7930" width="4.125" style="2" customWidth="1"/>
    <col min="7931" max="7931" width="19.25" style="2" customWidth="1"/>
    <col min="7932" max="7932" width="21.375" style="2" customWidth="1"/>
    <col min="7933" max="7933" width="6.25" style="2" customWidth="1"/>
    <col min="7934" max="7934" width="4.125" style="2" customWidth="1"/>
    <col min="7935" max="7935" width="6.25" style="2" customWidth="1"/>
    <col min="7936" max="7936" width="7.125" style="2" customWidth="1"/>
    <col min="7937" max="7937" width="0" style="2" hidden="1" customWidth="1"/>
    <col min="7938" max="7938" width="43.375" style="2" customWidth="1"/>
    <col min="7939" max="7939" width="3.375" style="2" customWidth="1"/>
    <col min="7940" max="7943" width="8.75" style="2" customWidth="1"/>
    <col min="7944" max="7944" width="13.625" style="2" customWidth="1"/>
    <col min="7945" max="7945" width="10.875" style="2" customWidth="1"/>
    <col min="7946" max="7946" width="5.125" style="2" customWidth="1"/>
    <col min="7947" max="7947" width="4.5" style="2" customWidth="1"/>
    <col min="7948" max="7948" width="24.375" style="2" customWidth="1"/>
    <col min="7949" max="7949" width="21.25" style="2" customWidth="1"/>
    <col min="7950" max="7950" width="10" style="2" customWidth="1"/>
    <col min="7951" max="7953" width="18" style="2" customWidth="1"/>
    <col min="7954" max="8185" width="9" style="2"/>
    <col min="8186" max="8186" width="4.125" style="2" customWidth="1"/>
    <col min="8187" max="8187" width="19.25" style="2" customWidth="1"/>
    <col min="8188" max="8188" width="21.375" style="2" customWidth="1"/>
    <col min="8189" max="8189" width="6.25" style="2" customWidth="1"/>
    <col min="8190" max="8190" width="4.125" style="2" customWidth="1"/>
    <col min="8191" max="8191" width="6.25" style="2" customWidth="1"/>
    <col min="8192" max="8192" width="7.125" style="2" customWidth="1"/>
    <col min="8193" max="8193" width="0" style="2" hidden="1" customWidth="1"/>
    <col min="8194" max="8194" width="43.375" style="2" customWidth="1"/>
    <col min="8195" max="8195" width="3.375" style="2" customWidth="1"/>
    <col min="8196" max="8199" width="8.75" style="2" customWidth="1"/>
    <col min="8200" max="8200" width="13.625" style="2" customWidth="1"/>
    <col min="8201" max="8201" width="10.875" style="2" customWidth="1"/>
    <col min="8202" max="8202" width="5.125" style="2" customWidth="1"/>
    <col min="8203" max="8203" width="4.5" style="2" customWidth="1"/>
    <col min="8204" max="8204" width="24.375" style="2" customWidth="1"/>
    <col min="8205" max="8205" width="21.25" style="2" customWidth="1"/>
    <col min="8206" max="8206" width="10" style="2" customWidth="1"/>
    <col min="8207" max="8209" width="18" style="2" customWidth="1"/>
    <col min="8210" max="8441" width="9" style="2"/>
    <col min="8442" max="8442" width="4.125" style="2" customWidth="1"/>
    <col min="8443" max="8443" width="19.25" style="2" customWidth="1"/>
    <col min="8444" max="8444" width="21.375" style="2" customWidth="1"/>
    <col min="8445" max="8445" width="6.25" style="2" customWidth="1"/>
    <col min="8446" max="8446" width="4.125" style="2" customWidth="1"/>
    <col min="8447" max="8447" width="6.25" style="2" customWidth="1"/>
    <col min="8448" max="8448" width="7.125" style="2" customWidth="1"/>
    <col min="8449" max="8449" width="0" style="2" hidden="1" customWidth="1"/>
    <col min="8450" max="8450" width="43.375" style="2" customWidth="1"/>
    <col min="8451" max="8451" width="3.375" style="2" customWidth="1"/>
    <col min="8452" max="8455" width="8.75" style="2" customWidth="1"/>
    <col min="8456" max="8456" width="13.625" style="2" customWidth="1"/>
    <col min="8457" max="8457" width="10.875" style="2" customWidth="1"/>
    <col min="8458" max="8458" width="5.125" style="2" customWidth="1"/>
    <col min="8459" max="8459" width="4.5" style="2" customWidth="1"/>
    <col min="8460" max="8460" width="24.375" style="2" customWidth="1"/>
    <col min="8461" max="8461" width="21.25" style="2" customWidth="1"/>
    <col min="8462" max="8462" width="10" style="2" customWidth="1"/>
    <col min="8463" max="8465" width="18" style="2" customWidth="1"/>
    <col min="8466" max="8697" width="9" style="2"/>
    <col min="8698" max="8698" width="4.125" style="2" customWidth="1"/>
    <col min="8699" max="8699" width="19.25" style="2" customWidth="1"/>
    <col min="8700" max="8700" width="21.375" style="2" customWidth="1"/>
    <col min="8701" max="8701" width="6.25" style="2" customWidth="1"/>
    <col min="8702" max="8702" width="4.125" style="2" customWidth="1"/>
    <col min="8703" max="8703" width="6.25" style="2" customWidth="1"/>
    <col min="8704" max="8704" width="7.125" style="2" customWidth="1"/>
    <col min="8705" max="8705" width="0" style="2" hidden="1" customWidth="1"/>
    <col min="8706" max="8706" width="43.375" style="2" customWidth="1"/>
    <col min="8707" max="8707" width="3.375" style="2" customWidth="1"/>
    <col min="8708" max="8711" width="8.75" style="2" customWidth="1"/>
    <col min="8712" max="8712" width="13.625" style="2" customWidth="1"/>
    <col min="8713" max="8713" width="10.875" style="2" customWidth="1"/>
    <col min="8714" max="8714" width="5.125" style="2" customWidth="1"/>
    <col min="8715" max="8715" width="4.5" style="2" customWidth="1"/>
    <col min="8716" max="8716" width="24.375" style="2" customWidth="1"/>
    <col min="8717" max="8717" width="21.25" style="2" customWidth="1"/>
    <col min="8718" max="8718" width="10" style="2" customWidth="1"/>
    <col min="8719" max="8721" width="18" style="2" customWidth="1"/>
    <col min="8722" max="8953" width="9" style="2"/>
    <col min="8954" max="8954" width="4.125" style="2" customWidth="1"/>
    <col min="8955" max="8955" width="19.25" style="2" customWidth="1"/>
    <col min="8956" max="8956" width="21.375" style="2" customWidth="1"/>
    <col min="8957" max="8957" width="6.25" style="2" customWidth="1"/>
    <col min="8958" max="8958" width="4.125" style="2" customWidth="1"/>
    <col min="8959" max="8959" width="6.25" style="2" customWidth="1"/>
    <col min="8960" max="8960" width="7.125" style="2" customWidth="1"/>
    <col min="8961" max="8961" width="0" style="2" hidden="1" customWidth="1"/>
    <col min="8962" max="8962" width="43.375" style="2" customWidth="1"/>
    <col min="8963" max="8963" width="3.375" style="2" customWidth="1"/>
    <col min="8964" max="8967" width="8.75" style="2" customWidth="1"/>
    <col min="8968" max="8968" width="13.625" style="2" customWidth="1"/>
    <col min="8969" max="8969" width="10.875" style="2" customWidth="1"/>
    <col min="8970" max="8970" width="5.125" style="2" customWidth="1"/>
    <col min="8971" max="8971" width="4.5" style="2" customWidth="1"/>
    <col min="8972" max="8972" width="24.375" style="2" customWidth="1"/>
    <col min="8973" max="8973" width="21.25" style="2" customWidth="1"/>
    <col min="8974" max="8974" width="10" style="2" customWidth="1"/>
    <col min="8975" max="8977" width="18" style="2" customWidth="1"/>
    <col min="8978" max="9209" width="9" style="2"/>
    <col min="9210" max="9210" width="4.125" style="2" customWidth="1"/>
    <col min="9211" max="9211" width="19.25" style="2" customWidth="1"/>
    <col min="9212" max="9212" width="21.375" style="2" customWidth="1"/>
    <col min="9213" max="9213" width="6.25" style="2" customWidth="1"/>
    <col min="9214" max="9214" width="4.125" style="2" customWidth="1"/>
    <col min="9215" max="9215" width="6.25" style="2" customWidth="1"/>
    <col min="9216" max="9216" width="7.125" style="2" customWidth="1"/>
    <col min="9217" max="9217" width="0" style="2" hidden="1" customWidth="1"/>
    <col min="9218" max="9218" width="43.375" style="2" customWidth="1"/>
    <col min="9219" max="9219" width="3.375" style="2" customWidth="1"/>
    <col min="9220" max="9223" width="8.75" style="2" customWidth="1"/>
    <col min="9224" max="9224" width="13.625" style="2" customWidth="1"/>
    <col min="9225" max="9225" width="10.875" style="2" customWidth="1"/>
    <col min="9226" max="9226" width="5.125" style="2" customWidth="1"/>
    <col min="9227" max="9227" width="4.5" style="2" customWidth="1"/>
    <col min="9228" max="9228" width="24.375" style="2" customWidth="1"/>
    <col min="9229" max="9229" width="21.25" style="2" customWidth="1"/>
    <col min="9230" max="9230" width="10" style="2" customWidth="1"/>
    <col min="9231" max="9233" width="18" style="2" customWidth="1"/>
    <col min="9234" max="9465" width="9" style="2"/>
    <col min="9466" max="9466" width="4.125" style="2" customWidth="1"/>
    <col min="9467" max="9467" width="19.25" style="2" customWidth="1"/>
    <col min="9468" max="9468" width="21.375" style="2" customWidth="1"/>
    <col min="9469" max="9469" width="6.25" style="2" customWidth="1"/>
    <col min="9470" max="9470" width="4.125" style="2" customWidth="1"/>
    <col min="9471" max="9471" width="6.25" style="2" customWidth="1"/>
    <col min="9472" max="9472" width="7.125" style="2" customWidth="1"/>
    <col min="9473" max="9473" width="0" style="2" hidden="1" customWidth="1"/>
    <col min="9474" max="9474" width="43.375" style="2" customWidth="1"/>
    <col min="9475" max="9475" width="3.375" style="2" customWidth="1"/>
    <col min="9476" max="9479" width="8.75" style="2" customWidth="1"/>
    <col min="9480" max="9480" width="13.625" style="2" customWidth="1"/>
    <col min="9481" max="9481" width="10.875" style="2" customWidth="1"/>
    <col min="9482" max="9482" width="5.125" style="2" customWidth="1"/>
    <col min="9483" max="9483" width="4.5" style="2" customWidth="1"/>
    <col min="9484" max="9484" width="24.375" style="2" customWidth="1"/>
    <col min="9485" max="9485" width="21.25" style="2" customWidth="1"/>
    <col min="9486" max="9486" width="10" style="2" customWidth="1"/>
    <col min="9487" max="9489" width="18" style="2" customWidth="1"/>
    <col min="9490" max="9721" width="9" style="2"/>
    <col min="9722" max="9722" width="4.125" style="2" customWidth="1"/>
    <col min="9723" max="9723" width="19.25" style="2" customWidth="1"/>
    <col min="9724" max="9724" width="21.375" style="2" customWidth="1"/>
    <col min="9725" max="9725" width="6.25" style="2" customWidth="1"/>
    <col min="9726" max="9726" width="4.125" style="2" customWidth="1"/>
    <col min="9727" max="9727" width="6.25" style="2" customWidth="1"/>
    <col min="9728" max="9728" width="7.125" style="2" customWidth="1"/>
    <col min="9729" max="9729" width="0" style="2" hidden="1" customWidth="1"/>
    <col min="9730" max="9730" width="43.375" style="2" customWidth="1"/>
    <col min="9731" max="9731" width="3.375" style="2" customWidth="1"/>
    <col min="9732" max="9735" width="8.75" style="2" customWidth="1"/>
    <col min="9736" max="9736" width="13.625" style="2" customWidth="1"/>
    <col min="9737" max="9737" width="10.875" style="2" customWidth="1"/>
    <col min="9738" max="9738" width="5.125" style="2" customWidth="1"/>
    <col min="9739" max="9739" width="4.5" style="2" customWidth="1"/>
    <col min="9740" max="9740" width="24.375" style="2" customWidth="1"/>
    <col min="9741" max="9741" width="21.25" style="2" customWidth="1"/>
    <col min="9742" max="9742" width="10" style="2" customWidth="1"/>
    <col min="9743" max="9745" width="18" style="2" customWidth="1"/>
    <col min="9746" max="9977" width="9" style="2"/>
    <col min="9978" max="9978" width="4.125" style="2" customWidth="1"/>
    <col min="9979" max="9979" width="19.25" style="2" customWidth="1"/>
    <col min="9980" max="9980" width="21.375" style="2" customWidth="1"/>
    <col min="9981" max="9981" width="6.25" style="2" customWidth="1"/>
    <col min="9982" max="9982" width="4.125" style="2" customWidth="1"/>
    <col min="9983" max="9983" width="6.25" style="2" customWidth="1"/>
    <col min="9984" max="9984" width="7.125" style="2" customWidth="1"/>
    <col min="9985" max="9985" width="0" style="2" hidden="1" customWidth="1"/>
    <col min="9986" max="9986" width="43.375" style="2" customWidth="1"/>
    <col min="9987" max="9987" width="3.375" style="2" customWidth="1"/>
    <col min="9988" max="9991" width="8.75" style="2" customWidth="1"/>
    <col min="9992" max="9992" width="13.625" style="2" customWidth="1"/>
    <col min="9993" max="9993" width="10.875" style="2" customWidth="1"/>
    <col min="9994" max="9994" width="5.125" style="2" customWidth="1"/>
    <col min="9995" max="9995" width="4.5" style="2" customWidth="1"/>
    <col min="9996" max="9996" width="24.375" style="2" customWidth="1"/>
    <col min="9997" max="9997" width="21.25" style="2" customWidth="1"/>
    <col min="9998" max="9998" width="10" style="2" customWidth="1"/>
    <col min="9999" max="10001" width="18" style="2" customWidth="1"/>
    <col min="10002" max="10233" width="9" style="2"/>
    <col min="10234" max="10234" width="4.125" style="2" customWidth="1"/>
    <col min="10235" max="10235" width="19.25" style="2" customWidth="1"/>
    <col min="10236" max="10236" width="21.375" style="2" customWidth="1"/>
    <col min="10237" max="10237" width="6.25" style="2" customWidth="1"/>
    <col min="10238" max="10238" width="4.125" style="2" customWidth="1"/>
    <col min="10239" max="10239" width="6.25" style="2" customWidth="1"/>
    <col min="10240" max="10240" width="7.125" style="2" customWidth="1"/>
    <col min="10241" max="10241" width="0" style="2" hidden="1" customWidth="1"/>
    <col min="10242" max="10242" width="43.375" style="2" customWidth="1"/>
    <col min="10243" max="10243" width="3.375" style="2" customWidth="1"/>
    <col min="10244" max="10247" width="8.75" style="2" customWidth="1"/>
    <col min="10248" max="10248" width="13.625" style="2" customWidth="1"/>
    <col min="10249" max="10249" width="10.875" style="2" customWidth="1"/>
    <col min="10250" max="10250" width="5.125" style="2" customWidth="1"/>
    <col min="10251" max="10251" width="4.5" style="2" customWidth="1"/>
    <col min="10252" max="10252" width="24.375" style="2" customWidth="1"/>
    <col min="10253" max="10253" width="21.25" style="2" customWidth="1"/>
    <col min="10254" max="10254" width="10" style="2" customWidth="1"/>
    <col min="10255" max="10257" width="18" style="2" customWidth="1"/>
    <col min="10258" max="10489" width="9" style="2"/>
    <col min="10490" max="10490" width="4.125" style="2" customWidth="1"/>
    <col min="10491" max="10491" width="19.25" style="2" customWidth="1"/>
    <col min="10492" max="10492" width="21.375" style="2" customWidth="1"/>
    <col min="10493" max="10493" width="6.25" style="2" customWidth="1"/>
    <col min="10494" max="10494" width="4.125" style="2" customWidth="1"/>
    <col min="10495" max="10495" width="6.25" style="2" customWidth="1"/>
    <col min="10496" max="10496" width="7.125" style="2" customWidth="1"/>
    <col min="10497" max="10497" width="0" style="2" hidden="1" customWidth="1"/>
    <col min="10498" max="10498" width="43.375" style="2" customWidth="1"/>
    <col min="10499" max="10499" width="3.375" style="2" customWidth="1"/>
    <col min="10500" max="10503" width="8.75" style="2" customWidth="1"/>
    <col min="10504" max="10504" width="13.625" style="2" customWidth="1"/>
    <col min="10505" max="10505" width="10.875" style="2" customWidth="1"/>
    <col min="10506" max="10506" width="5.125" style="2" customWidth="1"/>
    <col min="10507" max="10507" width="4.5" style="2" customWidth="1"/>
    <col min="10508" max="10508" width="24.375" style="2" customWidth="1"/>
    <col min="10509" max="10509" width="21.25" style="2" customWidth="1"/>
    <col min="10510" max="10510" width="10" style="2" customWidth="1"/>
    <col min="10511" max="10513" width="18" style="2" customWidth="1"/>
    <col min="10514" max="10745" width="9" style="2"/>
    <col min="10746" max="10746" width="4.125" style="2" customWidth="1"/>
    <col min="10747" max="10747" width="19.25" style="2" customWidth="1"/>
    <col min="10748" max="10748" width="21.375" style="2" customWidth="1"/>
    <col min="10749" max="10749" width="6.25" style="2" customWidth="1"/>
    <col min="10750" max="10750" width="4.125" style="2" customWidth="1"/>
    <col min="10751" max="10751" width="6.25" style="2" customWidth="1"/>
    <col min="10752" max="10752" width="7.125" style="2" customWidth="1"/>
    <col min="10753" max="10753" width="0" style="2" hidden="1" customWidth="1"/>
    <col min="10754" max="10754" width="43.375" style="2" customWidth="1"/>
    <col min="10755" max="10755" width="3.375" style="2" customWidth="1"/>
    <col min="10756" max="10759" width="8.75" style="2" customWidth="1"/>
    <col min="10760" max="10760" width="13.625" style="2" customWidth="1"/>
    <col min="10761" max="10761" width="10.875" style="2" customWidth="1"/>
    <col min="10762" max="10762" width="5.125" style="2" customWidth="1"/>
    <col min="10763" max="10763" width="4.5" style="2" customWidth="1"/>
    <col min="10764" max="10764" width="24.375" style="2" customWidth="1"/>
    <col min="10765" max="10765" width="21.25" style="2" customWidth="1"/>
    <col min="10766" max="10766" width="10" style="2" customWidth="1"/>
    <col min="10767" max="10769" width="18" style="2" customWidth="1"/>
    <col min="10770" max="11001" width="9" style="2"/>
    <col min="11002" max="11002" width="4.125" style="2" customWidth="1"/>
    <col min="11003" max="11003" width="19.25" style="2" customWidth="1"/>
    <col min="11004" max="11004" width="21.375" style="2" customWidth="1"/>
    <col min="11005" max="11005" width="6.25" style="2" customWidth="1"/>
    <col min="11006" max="11006" width="4.125" style="2" customWidth="1"/>
    <col min="11007" max="11007" width="6.25" style="2" customWidth="1"/>
    <col min="11008" max="11008" width="7.125" style="2" customWidth="1"/>
    <col min="11009" max="11009" width="0" style="2" hidden="1" customWidth="1"/>
    <col min="11010" max="11010" width="43.375" style="2" customWidth="1"/>
    <col min="11011" max="11011" width="3.375" style="2" customWidth="1"/>
    <col min="11012" max="11015" width="8.75" style="2" customWidth="1"/>
    <col min="11016" max="11016" width="13.625" style="2" customWidth="1"/>
    <col min="11017" max="11017" width="10.875" style="2" customWidth="1"/>
    <col min="11018" max="11018" width="5.125" style="2" customWidth="1"/>
    <col min="11019" max="11019" width="4.5" style="2" customWidth="1"/>
    <col min="11020" max="11020" width="24.375" style="2" customWidth="1"/>
    <col min="11021" max="11021" width="21.25" style="2" customWidth="1"/>
    <col min="11022" max="11022" width="10" style="2" customWidth="1"/>
    <col min="11023" max="11025" width="18" style="2" customWidth="1"/>
    <col min="11026" max="11257" width="9" style="2"/>
    <col min="11258" max="11258" width="4.125" style="2" customWidth="1"/>
    <col min="11259" max="11259" width="19.25" style="2" customWidth="1"/>
    <col min="11260" max="11260" width="21.375" style="2" customWidth="1"/>
    <col min="11261" max="11261" width="6.25" style="2" customWidth="1"/>
    <col min="11262" max="11262" width="4.125" style="2" customWidth="1"/>
    <col min="11263" max="11263" width="6.25" style="2" customWidth="1"/>
    <col min="11264" max="11264" width="7.125" style="2" customWidth="1"/>
    <col min="11265" max="11265" width="0" style="2" hidden="1" customWidth="1"/>
    <col min="11266" max="11266" width="43.375" style="2" customWidth="1"/>
    <col min="11267" max="11267" width="3.375" style="2" customWidth="1"/>
    <col min="11268" max="11271" width="8.75" style="2" customWidth="1"/>
    <col min="11272" max="11272" width="13.625" style="2" customWidth="1"/>
    <col min="11273" max="11273" width="10.875" style="2" customWidth="1"/>
    <col min="11274" max="11274" width="5.125" style="2" customWidth="1"/>
    <col min="11275" max="11275" width="4.5" style="2" customWidth="1"/>
    <col min="11276" max="11276" width="24.375" style="2" customWidth="1"/>
    <col min="11277" max="11277" width="21.25" style="2" customWidth="1"/>
    <col min="11278" max="11278" width="10" style="2" customWidth="1"/>
    <col min="11279" max="11281" width="18" style="2" customWidth="1"/>
    <col min="11282" max="11513" width="9" style="2"/>
    <col min="11514" max="11514" width="4.125" style="2" customWidth="1"/>
    <col min="11515" max="11515" width="19.25" style="2" customWidth="1"/>
    <col min="11516" max="11516" width="21.375" style="2" customWidth="1"/>
    <col min="11517" max="11517" width="6.25" style="2" customWidth="1"/>
    <col min="11518" max="11518" width="4.125" style="2" customWidth="1"/>
    <col min="11519" max="11519" width="6.25" style="2" customWidth="1"/>
    <col min="11520" max="11520" width="7.125" style="2" customWidth="1"/>
    <col min="11521" max="11521" width="0" style="2" hidden="1" customWidth="1"/>
    <col min="11522" max="11522" width="43.375" style="2" customWidth="1"/>
    <col min="11523" max="11523" width="3.375" style="2" customWidth="1"/>
    <col min="11524" max="11527" width="8.75" style="2" customWidth="1"/>
    <col min="11528" max="11528" width="13.625" style="2" customWidth="1"/>
    <col min="11529" max="11529" width="10.875" style="2" customWidth="1"/>
    <col min="11530" max="11530" width="5.125" style="2" customWidth="1"/>
    <col min="11531" max="11531" width="4.5" style="2" customWidth="1"/>
    <col min="11532" max="11532" width="24.375" style="2" customWidth="1"/>
    <col min="11533" max="11533" width="21.25" style="2" customWidth="1"/>
    <col min="11534" max="11534" width="10" style="2" customWidth="1"/>
    <col min="11535" max="11537" width="18" style="2" customWidth="1"/>
    <col min="11538" max="11769" width="9" style="2"/>
    <col min="11770" max="11770" width="4.125" style="2" customWidth="1"/>
    <col min="11771" max="11771" width="19.25" style="2" customWidth="1"/>
    <col min="11772" max="11772" width="21.375" style="2" customWidth="1"/>
    <col min="11773" max="11773" width="6.25" style="2" customWidth="1"/>
    <col min="11774" max="11774" width="4.125" style="2" customWidth="1"/>
    <col min="11775" max="11775" width="6.25" style="2" customWidth="1"/>
    <col min="11776" max="11776" width="7.125" style="2" customWidth="1"/>
    <col min="11777" max="11777" width="0" style="2" hidden="1" customWidth="1"/>
    <col min="11778" max="11778" width="43.375" style="2" customWidth="1"/>
    <col min="11779" max="11779" width="3.375" style="2" customWidth="1"/>
    <col min="11780" max="11783" width="8.75" style="2" customWidth="1"/>
    <col min="11784" max="11784" width="13.625" style="2" customWidth="1"/>
    <col min="11785" max="11785" width="10.875" style="2" customWidth="1"/>
    <col min="11786" max="11786" width="5.125" style="2" customWidth="1"/>
    <col min="11787" max="11787" width="4.5" style="2" customWidth="1"/>
    <col min="11788" max="11788" width="24.375" style="2" customWidth="1"/>
    <col min="11789" max="11789" width="21.25" style="2" customWidth="1"/>
    <col min="11790" max="11790" width="10" style="2" customWidth="1"/>
    <col min="11791" max="11793" width="18" style="2" customWidth="1"/>
    <col min="11794" max="12025" width="9" style="2"/>
    <col min="12026" max="12026" width="4.125" style="2" customWidth="1"/>
    <col min="12027" max="12027" width="19.25" style="2" customWidth="1"/>
    <col min="12028" max="12028" width="21.375" style="2" customWidth="1"/>
    <col min="12029" max="12029" width="6.25" style="2" customWidth="1"/>
    <col min="12030" max="12030" width="4.125" style="2" customWidth="1"/>
    <col min="12031" max="12031" width="6.25" style="2" customWidth="1"/>
    <col min="12032" max="12032" width="7.125" style="2" customWidth="1"/>
    <col min="12033" max="12033" width="0" style="2" hidden="1" customWidth="1"/>
    <col min="12034" max="12034" width="43.375" style="2" customWidth="1"/>
    <col min="12035" max="12035" width="3.375" style="2" customWidth="1"/>
    <col min="12036" max="12039" width="8.75" style="2" customWidth="1"/>
    <col min="12040" max="12040" width="13.625" style="2" customWidth="1"/>
    <col min="12041" max="12041" width="10.875" style="2" customWidth="1"/>
    <col min="12042" max="12042" width="5.125" style="2" customWidth="1"/>
    <col min="12043" max="12043" width="4.5" style="2" customWidth="1"/>
    <col min="12044" max="12044" width="24.375" style="2" customWidth="1"/>
    <col min="12045" max="12045" width="21.25" style="2" customWidth="1"/>
    <col min="12046" max="12046" width="10" style="2" customWidth="1"/>
    <col min="12047" max="12049" width="18" style="2" customWidth="1"/>
    <col min="12050" max="12281" width="9" style="2"/>
    <col min="12282" max="12282" width="4.125" style="2" customWidth="1"/>
    <col min="12283" max="12283" width="19.25" style="2" customWidth="1"/>
    <col min="12284" max="12284" width="21.375" style="2" customWidth="1"/>
    <col min="12285" max="12285" width="6.25" style="2" customWidth="1"/>
    <col min="12286" max="12286" width="4.125" style="2" customWidth="1"/>
    <col min="12287" max="12287" width="6.25" style="2" customWidth="1"/>
    <col min="12288" max="12288" width="7.125" style="2" customWidth="1"/>
    <col min="12289" max="12289" width="0" style="2" hidden="1" customWidth="1"/>
    <col min="12290" max="12290" width="43.375" style="2" customWidth="1"/>
    <col min="12291" max="12291" width="3.375" style="2" customWidth="1"/>
    <col min="12292" max="12295" width="8.75" style="2" customWidth="1"/>
    <col min="12296" max="12296" width="13.625" style="2" customWidth="1"/>
    <col min="12297" max="12297" width="10.875" style="2" customWidth="1"/>
    <col min="12298" max="12298" width="5.125" style="2" customWidth="1"/>
    <col min="12299" max="12299" width="4.5" style="2" customWidth="1"/>
    <col min="12300" max="12300" width="24.375" style="2" customWidth="1"/>
    <col min="12301" max="12301" width="21.25" style="2" customWidth="1"/>
    <col min="12302" max="12302" width="10" style="2" customWidth="1"/>
    <col min="12303" max="12305" width="18" style="2" customWidth="1"/>
    <col min="12306" max="12537" width="9" style="2"/>
    <col min="12538" max="12538" width="4.125" style="2" customWidth="1"/>
    <col min="12539" max="12539" width="19.25" style="2" customWidth="1"/>
    <col min="12540" max="12540" width="21.375" style="2" customWidth="1"/>
    <col min="12541" max="12541" width="6.25" style="2" customWidth="1"/>
    <col min="12542" max="12542" width="4.125" style="2" customWidth="1"/>
    <col min="12543" max="12543" width="6.25" style="2" customWidth="1"/>
    <col min="12544" max="12544" width="7.125" style="2" customWidth="1"/>
    <col min="12545" max="12545" width="0" style="2" hidden="1" customWidth="1"/>
    <col min="12546" max="12546" width="43.375" style="2" customWidth="1"/>
    <col min="12547" max="12547" width="3.375" style="2" customWidth="1"/>
    <col min="12548" max="12551" width="8.75" style="2" customWidth="1"/>
    <col min="12552" max="12552" width="13.625" style="2" customWidth="1"/>
    <col min="12553" max="12553" width="10.875" style="2" customWidth="1"/>
    <col min="12554" max="12554" width="5.125" style="2" customWidth="1"/>
    <col min="12555" max="12555" width="4.5" style="2" customWidth="1"/>
    <col min="12556" max="12556" width="24.375" style="2" customWidth="1"/>
    <col min="12557" max="12557" width="21.25" style="2" customWidth="1"/>
    <col min="12558" max="12558" width="10" style="2" customWidth="1"/>
    <col min="12559" max="12561" width="18" style="2" customWidth="1"/>
    <col min="12562" max="12793" width="9" style="2"/>
    <col min="12794" max="12794" width="4.125" style="2" customWidth="1"/>
    <col min="12795" max="12795" width="19.25" style="2" customWidth="1"/>
    <col min="12796" max="12796" width="21.375" style="2" customWidth="1"/>
    <col min="12797" max="12797" width="6.25" style="2" customWidth="1"/>
    <col min="12798" max="12798" width="4.125" style="2" customWidth="1"/>
    <col min="12799" max="12799" width="6.25" style="2" customWidth="1"/>
    <col min="12800" max="12800" width="7.125" style="2" customWidth="1"/>
    <col min="12801" max="12801" width="0" style="2" hidden="1" customWidth="1"/>
    <col min="12802" max="12802" width="43.375" style="2" customWidth="1"/>
    <col min="12803" max="12803" width="3.375" style="2" customWidth="1"/>
    <col min="12804" max="12807" width="8.75" style="2" customWidth="1"/>
    <col min="12808" max="12808" width="13.625" style="2" customWidth="1"/>
    <col min="12809" max="12809" width="10.875" style="2" customWidth="1"/>
    <col min="12810" max="12810" width="5.125" style="2" customWidth="1"/>
    <col min="12811" max="12811" width="4.5" style="2" customWidth="1"/>
    <col min="12812" max="12812" width="24.375" style="2" customWidth="1"/>
    <col min="12813" max="12813" width="21.25" style="2" customWidth="1"/>
    <col min="12814" max="12814" width="10" style="2" customWidth="1"/>
    <col min="12815" max="12817" width="18" style="2" customWidth="1"/>
    <col min="12818" max="13049" width="9" style="2"/>
    <col min="13050" max="13050" width="4.125" style="2" customWidth="1"/>
    <col min="13051" max="13051" width="19.25" style="2" customWidth="1"/>
    <col min="13052" max="13052" width="21.375" style="2" customWidth="1"/>
    <col min="13053" max="13053" width="6.25" style="2" customWidth="1"/>
    <col min="13054" max="13054" width="4.125" style="2" customWidth="1"/>
    <col min="13055" max="13055" width="6.25" style="2" customWidth="1"/>
    <col min="13056" max="13056" width="7.125" style="2" customWidth="1"/>
    <col min="13057" max="13057" width="0" style="2" hidden="1" customWidth="1"/>
    <col min="13058" max="13058" width="43.375" style="2" customWidth="1"/>
    <col min="13059" max="13059" width="3.375" style="2" customWidth="1"/>
    <col min="13060" max="13063" width="8.75" style="2" customWidth="1"/>
    <col min="13064" max="13064" width="13.625" style="2" customWidth="1"/>
    <col min="13065" max="13065" width="10.875" style="2" customWidth="1"/>
    <col min="13066" max="13066" width="5.125" style="2" customWidth="1"/>
    <col min="13067" max="13067" width="4.5" style="2" customWidth="1"/>
    <col min="13068" max="13068" width="24.375" style="2" customWidth="1"/>
    <col min="13069" max="13069" width="21.25" style="2" customWidth="1"/>
    <col min="13070" max="13070" width="10" style="2" customWidth="1"/>
    <col min="13071" max="13073" width="18" style="2" customWidth="1"/>
    <col min="13074" max="13305" width="9" style="2"/>
    <col min="13306" max="13306" width="4.125" style="2" customWidth="1"/>
    <col min="13307" max="13307" width="19.25" style="2" customWidth="1"/>
    <col min="13308" max="13308" width="21.375" style="2" customWidth="1"/>
    <col min="13309" max="13309" width="6.25" style="2" customWidth="1"/>
    <col min="13310" max="13310" width="4.125" style="2" customWidth="1"/>
    <col min="13311" max="13311" width="6.25" style="2" customWidth="1"/>
    <col min="13312" max="13312" width="7.125" style="2" customWidth="1"/>
    <col min="13313" max="13313" width="0" style="2" hidden="1" customWidth="1"/>
    <col min="13314" max="13314" width="43.375" style="2" customWidth="1"/>
    <col min="13315" max="13315" width="3.375" style="2" customWidth="1"/>
    <col min="13316" max="13319" width="8.75" style="2" customWidth="1"/>
    <col min="13320" max="13320" width="13.625" style="2" customWidth="1"/>
    <col min="13321" max="13321" width="10.875" style="2" customWidth="1"/>
    <col min="13322" max="13322" width="5.125" style="2" customWidth="1"/>
    <col min="13323" max="13323" width="4.5" style="2" customWidth="1"/>
    <col min="13324" max="13324" width="24.375" style="2" customWidth="1"/>
    <col min="13325" max="13325" width="21.25" style="2" customWidth="1"/>
    <col min="13326" max="13326" width="10" style="2" customWidth="1"/>
    <col min="13327" max="13329" width="18" style="2" customWidth="1"/>
    <col min="13330" max="13561" width="9" style="2"/>
    <col min="13562" max="13562" width="4.125" style="2" customWidth="1"/>
    <col min="13563" max="13563" width="19.25" style="2" customWidth="1"/>
    <col min="13564" max="13564" width="21.375" style="2" customWidth="1"/>
    <col min="13565" max="13565" width="6.25" style="2" customWidth="1"/>
    <col min="13566" max="13566" width="4.125" style="2" customWidth="1"/>
    <col min="13567" max="13567" width="6.25" style="2" customWidth="1"/>
    <col min="13568" max="13568" width="7.125" style="2" customWidth="1"/>
    <col min="13569" max="13569" width="0" style="2" hidden="1" customWidth="1"/>
    <col min="13570" max="13570" width="43.375" style="2" customWidth="1"/>
    <col min="13571" max="13571" width="3.375" style="2" customWidth="1"/>
    <col min="13572" max="13575" width="8.75" style="2" customWidth="1"/>
    <col min="13576" max="13576" width="13.625" style="2" customWidth="1"/>
    <col min="13577" max="13577" width="10.875" style="2" customWidth="1"/>
    <col min="13578" max="13578" width="5.125" style="2" customWidth="1"/>
    <col min="13579" max="13579" width="4.5" style="2" customWidth="1"/>
    <col min="13580" max="13580" width="24.375" style="2" customWidth="1"/>
    <col min="13581" max="13581" width="21.25" style="2" customWidth="1"/>
    <col min="13582" max="13582" width="10" style="2" customWidth="1"/>
    <col min="13583" max="13585" width="18" style="2" customWidth="1"/>
    <col min="13586" max="13817" width="9" style="2"/>
    <col min="13818" max="13818" width="4.125" style="2" customWidth="1"/>
    <col min="13819" max="13819" width="19.25" style="2" customWidth="1"/>
    <col min="13820" max="13820" width="21.375" style="2" customWidth="1"/>
    <col min="13821" max="13821" width="6.25" style="2" customWidth="1"/>
    <col min="13822" max="13822" width="4.125" style="2" customWidth="1"/>
    <col min="13823" max="13823" width="6.25" style="2" customWidth="1"/>
    <col min="13824" max="13824" width="7.125" style="2" customWidth="1"/>
    <col min="13825" max="13825" width="0" style="2" hidden="1" customWidth="1"/>
    <col min="13826" max="13826" width="43.375" style="2" customWidth="1"/>
    <col min="13827" max="13827" width="3.375" style="2" customWidth="1"/>
    <col min="13828" max="13831" width="8.75" style="2" customWidth="1"/>
    <col min="13832" max="13832" width="13.625" style="2" customWidth="1"/>
    <col min="13833" max="13833" width="10.875" style="2" customWidth="1"/>
    <col min="13834" max="13834" width="5.125" style="2" customWidth="1"/>
    <col min="13835" max="13835" width="4.5" style="2" customWidth="1"/>
    <col min="13836" max="13836" width="24.375" style="2" customWidth="1"/>
    <col min="13837" max="13837" width="21.25" style="2" customWidth="1"/>
    <col min="13838" max="13838" width="10" style="2" customWidth="1"/>
    <col min="13839" max="13841" width="18" style="2" customWidth="1"/>
    <col min="13842" max="14073" width="9" style="2"/>
    <col min="14074" max="14074" width="4.125" style="2" customWidth="1"/>
    <col min="14075" max="14075" width="19.25" style="2" customWidth="1"/>
    <col min="14076" max="14076" width="21.375" style="2" customWidth="1"/>
    <col min="14077" max="14077" width="6.25" style="2" customWidth="1"/>
    <col min="14078" max="14078" width="4.125" style="2" customWidth="1"/>
    <col min="14079" max="14079" width="6.25" style="2" customWidth="1"/>
    <col min="14080" max="14080" width="7.125" style="2" customWidth="1"/>
    <col min="14081" max="14081" width="0" style="2" hidden="1" customWidth="1"/>
    <col min="14082" max="14082" width="43.375" style="2" customWidth="1"/>
    <col min="14083" max="14083" width="3.375" style="2" customWidth="1"/>
    <col min="14084" max="14087" width="8.75" style="2" customWidth="1"/>
    <col min="14088" max="14088" width="13.625" style="2" customWidth="1"/>
    <col min="14089" max="14089" width="10.875" style="2" customWidth="1"/>
    <col min="14090" max="14090" width="5.125" style="2" customWidth="1"/>
    <col min="14091" max="14091" width="4.5" style="2" customWidth="1"/>
    <col min="14092" max="14092" width="24.375" style="2" customWidth="1"/>
    <col min="14093" max="14093" width="21.25" style="2" customWidth="1"/>
    <col min="14094" max="14094" width="10" style="2" customWidth="1"/>
    <col min="14095" max="14097" width="18" style="2" customWidth="1"/>
    <col min="14098" max="14329" width="9" style="2"/>
    <col min="14330" max="14330" width="4.125" style="2" customWidth="1"/>
    <col min="14331" max="14331" width="19.25" style="2" customWidth="1"/>
    <col min="14332" max="14332" width="21.375" style="2" customWidth="1"/>
    <col min="14333" max="14333" width="6.25" style="2" customWidth="1"/>
    <col min="14334" max="14334" width="4.125" style="2" customWidth="1"/>
    <col min="14335" max="14335" width="6.25" style="2" customWidth="1"/>
    <col min="14336" max="14336" width="7.125" style="2" customWidth="1"/>
    <col min="14337" max="14337" width="0" style="2" hidden="1" customWidth="1"/>
    <col min="14338" max="14338" width="43.375" style="2" customWidth="1"/>
    <col min="14339" max="14339" width="3.375" style="2" customWidth="1"/>
    <col min="14340" max="14343" width="8.75" style="2" customWidth="1"/>
    <col min="14344" max="14344" width="13.625" style="2" customWidth="1"/>
    <col min="14345" max="14345" width="10.875" style="2" customWidth="1"/>
    <col min="14346" max="14346" width="5.125" style="2" customWidth="1"/>
    <col min="14347" max="14347" width="4.5" style="2" customWidth="1"/>
    <col min="14348" max="14348" width="24.375" style="2" customWidth="1"/>
    <col min="14349" max="14349" width="21.25" style="2" customWidth="1"/>
    <col min="14350" max="14350" width="10" style="2" customWidth="1"/>
    <col min="14351" max="14353" width="18" style="2" customWidth="1"/>
    <col min="14354" max="14585" width="9" style="2"/>
    <col min="14586" max="14586" width="4.125" style="2" customWidth="1"/>
    <col min="14587" max="14587" width="19.25" style="2" customWidth="1"/>
    <col min="14588" max="14588" width="21.375" style="2" customWidth="1"/>
    <col min="14589" max="14589" width="6.25" style="2" customWidth="1"/>
    <col min="14590" max="14590" width="4.125" style="2" customWidth="1"/>
    <col min="14591" max="14591" width="6.25" style="2" customWidth="1"/>
    <col min="14592" max="14592" width="7.125" style="2" customWidth="1"/>
    <col min="14593" max="14593" width="0" style="2" hidden="1" customWidth="1"/>
    <col min="14594" max="14594" width="43.375" style="2" customWidth="1"/>
    <col min="14595" max="14595" width="3.375" style="2" customWidth="1"/>
    <col min="14596" max="14599" width="8.75" style="2" customWidth="1"/>
    <col min="14600" max="14600" width="13.625" style="2" customWidth="1"/>
    <col min="14601" max="14601" width="10.875" style="2" customWidth="1"/>
    <col min="14602" max="14602" width="5.125" style="2" customWidth="1"/>
    <col min="14603" max="14603" width="4.5" style="2" customWidth="1"/>
    <col min="14604" max="14604" width="24.375" style="2" customWidth="1"/>
    <col min="14605" max="14605" width="21.25" style="2" customWidth="1"/>
    <col min="14606" max="14606" width="10" style="2" customWidth="1"/>
    <col min="14607" max="14609" width="18" style="2" customWidth="1"/>
    <col min="14610" max="14841" width="9" style="2"/>
    <col min="14842" max="14842" width="4.125" style="2" customWidth="1"/>
    <col min="14843" max="14843" width="19.25" style="2" customWidth="1"/>
    <col min="14844" max="14844" width="21.375" style="2" customWidth="1"/>
    <col min="14845" max="14845" width="6.25" style="2" customWidth="1"/>
    <col min="14846" max="14846" width="4.125" style="2" customWidth="1"/>
    <col min="14847" max="14847" width="6.25" style="2" customWidth="1"/>
    <col min="14848" max="14848" width="7.125" style="2" customWidth="1"/>
    <col min="14849" max="14849" width="0" style="2" hidden="1" customWidth="1"/>
    <col min="14850" max="14850" width="43.375" style="2" customWidth="1"/>
    <col min="14851" max="14851" width="3.375" style="2" customWidth="1"/>
    <col min="14852" max="14855" width="8.75" style="2" customWidth="1"/>
    <col min="14856" max="14856" width="13.625" style="2" customWidth="1"/>
    <col min="14857" max="14857" width="10.875" style="2" customWidth="1"/>
    <col min="14858" max="14858" width="5.125" style="2" customWidth="1"/>
    <col min="14859" max="14859" width="4.5" style="2" customWidth="1"/>
    <col min="14860" max="14860" width="24.375" style="2" customWidth="1"/>
    <col min="14861" max="14861" width="21.25" style="2" customWidth="1"/>
    <col min="14862" max="14862" width="10" style="2" customWidth="1"/>
    <col min="14863" max="14865" width="18" style="2" customWidth="1"/>
    <col min="14866" max="15097" width="9" style="2"/>
    <col min="15098" max="15098" width="4.125" style="2" customWidth="1"/>
    <col min="15099" max="15099" width="19.25" style="2" customWidth="1"/>
    <col min="15100" max="15100" width="21.375" style="2" customWidth="1"/>
    <col min="15101" max="15101" width="6.25" style="2" customWidth="1"/>
    <col min="15102" max="15102" width="4.125" style="2" customWidth="1"/>
    <col min="15103" max="15103" width="6.25" style="2" customWidth="1"/>
    <col min="15104" max="15104" width="7.125" style="2" customWidth="1"/>
    <col min="15105" max="15105" width="0" style="2" hidden="1" customWidth="1"/>
    <col min="15106" max="15106" width="43.375" style="2" customWidth="1"/>
    <col min="15107" max="15107" width="3.375" style="2" customWidth="1"/>
    <col min="15108" max="15111" width="8.75" style="2" customWidth="1"/>
    <col min="15112" max="15112" width="13.625" style="2" customWidth="1"/>
    <col min="15113" max="15113" width="10.875" style="2" customWidth="1"/>
    <col min="15114" max="15114" width="5.125" style="2" customWidth="1"/>
    <col min="15115" max="15115" width="4.5" style="2" customWidth="1"/>
    <col min="15116" max="15116" width="24.375" style="2" customWidth="1"/>
    <col min="15117" max="15117" width="21.25" style="2" customWidth="1"/>
    <col min="15118" max="15118" width="10" style="2" customWidth="1"/>
    <col min="15119" max="15121" width="18" style="2" customWidth="1"/>
    <col min="15122" max="15353" width="9" style="2"/>
    <col min="15354" max="15354" width="4.125" style="2" customWidth="1"/>
    <col min="15355" max="15355" width="19.25" style="2" customWidth="1"/>
    <col min="15356" max="15356" width="21.375" style="2" customWidth="1"/>
    <col min="15357" max="15357" width="6.25" style="2" customWidth="1"/>
    <col min="15358" max="15358" width="4.125" style="2" customWidth="1"/>
    <col min="15359" max="15359" width="6.25" style="2" customWidth="1"/>
    <col min="15360" max="15360" width="7.125" style="2" customWidth="1"/>
    <col min="15361" max="15361" width="0" style="2" hidden="1" customWidth="1"/>
    <col min="15362" max="15362" width="43.375" style="2" customWidth="1"/>
    <col min="15363" max="15363" width="3.375" style="2" customWidth="1"/>
    <col min="15364" max="15367" width="8.75" style="2" customWidth="1"/>
    <col min="15368" max="15368" width="13.625" style="2" customWidth="1"/>
    <col min="15369" max="15369" width="10.875" style="2" customWidth="1"/>
    <col min="15370" max="15370" width="5.125" style="2" customWidth="1"/>
    <col min="15371" max="15371" width="4.5" style="2" customWidth="1"/>
    <col min="15372" max="15372" width="24.375" style="2" customWidth="1"/>
    <col min="15373" max="15373" width="21.25" style="2" customWidth="1"/>
    <col min="15374" max="15374" width="10" style="2" customWidth="1"/>
    <col min="15375" max="15377" width="18" style="2" customWidth="1"/>
    <col min="15378" max="15609" width="9" style="2"/>
    <col min="15610" max="15610" width="4.125" style="2" customWidth="1"/>
    <col min="15611" max="15611" width="19.25" style="2" customWidth="1"/>
    <col min="15612" max="15612" width="21.375" style="2" customWidth="1"/>
    <col min="15613" max="15613" width="6.25" style="2" customWidth="1"/>
    <col min="15614" max="15614" width="4.125" style="2" customWidth="1"/>
    <col min="15615" max="15615" width="6.25" style="2" customWidth="1"/>
    <col min="15616" max="15616" width="7.125" style="2" customWidth="1"/>
    <col min="15617" max="15617" width="0" style="2" hidden="1" customWidth="1"/>
    <col min="15618" max="15618" width="43.375" style="2" customWidth="1"/>
    <col min="15619" max="15619" width="3.375" style="2" customWidth="1"/>
    <col min="15620" max="15623" width="8.75" style="2" customWidth="1"/>
    <col min="15624" max="15624" width="13.625" style="2" customWidth="1"/>
    <col min="15625" max="15625" width="10.875" style="2" customWidth="1"/>
    <col min="15626" max="15626" width="5.125" style="2" customWidth="1"/>
    <col min="15627" max="15627" width="4.5" style="2" customWidth="1"/>
    <col min="15628" max="15628" width="24.375" style="2" customWidth="1"/>
    <col min="15629" max="15629" width="21.25" style="2" customWidth="1"/>
    <col min="15630" max="15630" width="10" style="2" customWidth="1"/>
    <col min="15631" max="15633" width="18" style="2" customWidth="1"/>
    <col min="15634" max="15865" width="9" style="2"/>
    <col min="15866" max="15866" width="4.125" style="2" customWidth="1"/>
    <col min="15867" max="15867" width="19.25" style="2" customWidth="1"/>
    <col min="15868" max="15868" width="21.375" style="2" customWidth="1"/>
    <col min="15869" max="15869" width="6.25" style="2" customWidth="1"/>
    <col min="15870" max="15870" width="4.125" style="2" customWidth="1"/>
    <col min="15871" max="15871" width="6.25" style="2" customWidth="1"/>
    <col min="15872" max="15872" width="7.125" style="2" customWidth="1"/>
    <col min="15873" max="15873" width="0" style="2" hidden="1" customWidth="1"/>
    <col min="15874" max="15874" width="43.375" style="2" customWidth="1"/>
    <col min="15875" max="15875" width="3.375" style="2" customWidth="1"/>
    <col min="15876" max="15879" width="8.75" style="2" customWidth="1"/>
    <col min="15880" max="15880" width="13.625" style="2" customWidth="1"/>
    <col min="15881" max="15881" width="10.875" style="2" customWidth="1"/>
    <col min="15882" max="15882" width="5.125" style="2" customWidth="1"/>
    <col min="15883" max="15883" width="4.5" style="2" customWidth="1"/>
    <col min="15884" max="15884" width="24.375" style="2" customWidth="1"/>
    <col min="15885" max="15885" width="21.25" style="2" customWidth="1"/>
    <col min="15886" max="15886" width="10" style="2" customWidth="1"/>
    <col min="15887" max="15889" width="18" style="2" customWidth="1"/>
    <col min="15890" max="16121" width="9" style="2"/>
    <col min="16122" max="16122" width="4.125" style="2" customWidth="1"/>
    <col min="16123" max="16123" width="19.25" style="2" customWidth="1"/>
    <col min="16124" max="16124" width="21.375" style="2" customWidth="1"/>
    <col min="16125" max="16125" width="6.25" style="2" customWidth="1"/>
    <col min="16126" max="16126" width="4.125" style="2" customWidth="1"/>
    <col min="16127" max="16127" width="6.25" style="2" customWidth="1"/>
    <col min="16128" max="16128" width="7.125" style="2" customWidth="1"/>
    <col min="16129" max="16129" width="0" style="2" hidden="1" customWidth="1"/>
    <col min="16130" max="16130" width="43.375" style="2" customWidth="1"/>
    <col min="16131" max="16131" width="3.375" style="2" customWidth="1"/>
    <col min="16132" max="16135" width="8.75" style="2" customWidth="1"/>
    <col min="16136" max="16136" width="13.625" style="2" customWidth="1"/>
    <col min="16137" max="16137" width="10.875" style="2" customWidth="1"/>
    <col min="16138" max="16138" width="5.125" style="2" customWidth="1"/>
    <col min="16139" max="16139" width="4.5" style="2" customWidth="1"/>
    <col min="16140" max="16140" width="24.375" style="2" customWidth="1"/>
    <col min="16141" max="16141" width="21.25" style="2" customWidth="1"/>
    <col min="16142" max="16142" width="10" style="2" customWidth="1"/>
    <col min="16143" max="16145" width="18" style="2" customWidth="1"/>
    <col min="16146" max="16384" width="9" style="2"/>
  </cols>
  <sheetData>
    <row r="1" spans="1:17" ht="30.75" customHeight="1" x14ac:dyDescent="0.15">
      <c r="A1" s="85" t="s">
        <v>85</v>
      </c>
      <c r="B1" s="85"/>
      <c r="C1" s="86" t="s">
        <v>1</v>
      </c>
      <c r="D1" s="86"/>
      <c r="E1" s="86"/>
      <c r="F1" s="86"/>
      <c r="G1" s="86"/>
      <c r="H1" s="86"/>
      <c r="I1" s="86"/>
      <c r="J1" s="86"/>
      <c r="K1" s="86"/>
      <c r="L1" s="1"/>
      <c r="M1" s="1"/>
      <c r="N1" s="1"/>
      <c r="O1" s="2"/>
      <c r="P1" s="2"/>
      <c r="Q1" s="2"/>
    </row>
    <row r="2" spans="1:17" ht="18.75" customHeight="1" x14ac:dyDescent="0.15">
      <c r="A2" s="74"/>
      <c r="B2" s="74"/>
      <c r="C2" s="75"/>
      <c r="D2" s="3"/>
      <c r="E2" s="75"/>
      <c r="F2" s="4"/>
      <c r="G2" s="4"/>
      <c r="H2" s="4"/>
      <c r="I2" s="75"/>
      <c r="J2" s="75"/>
      <c r="K2" s="87" t="s">
        <v>2</v>
      </c>
      <c r="L2" s="87"/>
      <c r="M2" s="87"/>
      <c r="N2" s="1"/>
      <c r="O2" s="2"/>
      <c r="P2" s="2"/>
      <c r="Q2" s="2"/>
    </row>
    <row r="3" spans="1:17" ht="15.75" customHeight="1" x14ac:dyDescent="0.15">
      <c r="A3" s="74"/>
      <c r="B3" s="74"/>
      <c r="C3" s="75"/>
      <c r="D3" s="3"/>
      <c r="E3" s="75"/>
      <c r="F3" s="4"/>
      <c r="G3" s="5"/>
      <c r="H3" s="5"/>
      <c r="I3" s="75"/>
      <c r="J3" s="6"/>
      <c r="K3" s="7" t="s">
        <v>3</v>
      </c>
      <c r="L3" s="8" t="s">
        <v>4</v>
      </c>
      <c r="M3" s="8" t="s">
        <v>5</v>
      </c>
      <c r="N3" s="9"/>
      <c r="O3" s="2"/>
      <c r="P3" s="2"/>
      <c r="Q3" s="2"/>
    </row>
    <row r="4" spans="1:17" ht="30" customHeight="1" x14ac:dyDescent="0.15">
      <c r="A4" s="74"/>
      <c r="B4" s="74"/>
      <c r="C4" s="75"/>
      <c r="D4" s="3"/>
      <c r="E4" s="75"/>
      <c r="F4" s="4"/>
      <c r="G4" s="5"/>
      <c r="H4" s="5"/>
      <c r="I4" s="75"/>
      <c r="J4" s="10" t="s">
        <v>6</v>
      </c>
      <c r="K4" s="11"/>
      <c r="L4" s="12"/>
      <c r="M4" s="12"/>
      <c r="N4" s="13"/>
      <c r="O4" s="2"/>
      <c r="P4" s="2"/>
      <c r="Q4" s="2"/>
    </row>
    <row r="5" spans="1:17" ht="30" customHeight="1" x14ac:dyDescent="0.15">
      <c r="A5" s="74"/>
      <c r="B5" s="74"/>
      <c r="C5" s="75"/>
      <c r="D5" s="3"/>
      <c r="E5" s="75"/>
      <c r="F5" s="4"/>
      <c r="G5" s="5"/>
      <c r="H5" s="5"/>
      <c r="I5" s="75"/>
      <c r="J5" s="10" t="s">
        <v>7</v>
      </c>
      <c r="K5" s="11"/>
      <c r="L5" s="12"/>
      <c r="M5" s="12"/>
      <c r="N5" s="13"/>
      <c r="O5" s="2"/>
      <c r="P5" s="2"/>
      <c r="Q5" s="2"/>
    </row>
    <row r="6" spans="1:17" ht="30" customHeight="1" x14ac:dyDescent="0.15">
      <c r="A6" s="74"/>
      <c r="B6" s="74"/>
      <c r="C6" s="75"/>
      <c r="D6" s="3"/>
      <c r="E6" s="75"/>
      <c r="F6" s="4"/>
      <c r="G6" s="14"/>
      <c r="H6" s="14"/>
      <c r="I6" s="75"/>
      <c r="J6" s="10" t="s">
        <v>8</v>
      </c>
      <c r="K6" s="11"/>
      <c r="L6" s="12"/>
      <c r="M6" s="12"/>
      <c r="N6" s="13"/>
      <c r="O6" s="88" t="s">
        <v>9</v>
      </c>
      <c r="P6" s="89"/>
      <c r="Q6" s="77"/>
    </row>
    <row r="7" spans="1:17" ht="24" customHeight="1" thickBot="1" x14ac:dyDescent="0.3">
      <c r="A7" s="90" t="s">
        <v>196</v>
      </c>
      <c r="B7" s="91"/>
      <c r="C7" s="91"/>
      <c r="D7" s="91"/>
      <c r="E7" s="91"/>
      <c r="F7" s="76"/>
      <c r="G7" s="76"/>
      <c r="H7" s="76"/>
      <c r="I7" s="2"/>
      <c r="J7" s="2"/>
      <c r="K7" s="78"/>
      <c r="L7" s="15"/>
      <c r="M7" s="1"/>
      <c r="N7" s="1"/>
      <c r="O7" s="92" t="s">
        <v>86</v>
      </c>
      <c r="P7" s="93"/>
      <c r="Q7" s="79"/>
    </row>
    <row r="8" spans="1:17" ht="21.75" thickBot="1" x14ac:dyDescent="0.2">
      <c r="A8" s="58"/>
      <c r="B8" s="27" t="s">
        <v>11</v>
      </c>
      <c r="C8" s="27" t="s">
        <v>12</v>
      </c>
      <c r="D8" s="28" t="s">
        <v>13</v>
      </c>
      <c r="E8" s="27" t="s">
        <v>14</v>
      </c>
      <c r="F8" s="29" t="s">
        <v>15</v>
      </c>
      <c r="G8" s="29" t="s">
        <v>16</v>
      </c>
      <c r="H8" s="81" t="s">
        <v>17</v>
      </c>
      <c r="I8" s="95" t="s">
        <v>18</v>
      </c>
      <c r="J8" s="96"/>
      <c r="K8" s="97" t="s">
        <v>19</v>
      </c>
      <c r="L8" s="98"/>
      <c r="M8" s="30" t="s">
        <v>20</v>
      </c>
      <c r="N8" s="31" t="s">
        <v>21</v>
      </c>
      <c r="O8" s="32" t="s">
        <v>22</v>
      </c>
      <c r="P8" s="33" t="s">
        <v>23</v>
      </c>
      <c r="Q8" s="16"/>
    </row>
    <row r="9" spans="1:17" ht="18.75" customHeight="1" x14ac:dyDescent="0.15">
      <c r="A9" s="82" t="s">
        <v>59</v>
      </c>
      <c r="B9" s="34" t="s">
        <v>147</v>
      </c>
      <c r="C9" s="34" t="s">
        <v>36</v>
      </c>
      <c r="D9" s="35">
        <v>40</v>
      </c>
      <c r="E9" s="36" t="s">
        <v>34</v>
      </c>
      <c r="F9" s="36">
        <f>ROUNDUP(D9*0.75,2)</f>
        <v>30</v>
      </c>
      <c r="G9" s="37">
        <f>ROUNDUP((K4*D9)+(K5*D9*0.75)+(K6*(D9*2)),0)</f>
        <v>0</v>
      </c>
      <c r="H9" s="37">
        <f>G9</f>
        <v>0</v>
      </c>
      <c r="I9" s="99" t="s">
        <v>215</v>
      </c>
      <c r="J9" s="100"/>
      <c r="K9" s="38" t="s">
        <v>28</v>
      </c>
      <c r="L9" s="39">
        <f>ROUNDUP((K4*M9)+(K5*M9*0.75)+(K6*(M9*2)),2)</f>
        <v>0</v>
      </c>
      <c r="M9" s="35">
        <v>0.5</v>
      </c>
      <c r="N9" s="40">
        <f t="shared" ref="N9:N16" si="0">ROUNDUP(M9*0.75,2)</f>
        <v>0.38</v>
      </c>
      <c r="O9" s="41" t="s">
        <v>37</v>
      </c>
      <c r="P9" s="67" t="s">
        <v>33</v>
      </c>
    </row>
    <row r="10" spans="1:17" ht="18.75" customHeight="1" x14ac:dyDescent="0.15">
      <c r="A10" s="83"/>
      <c r="B10" s="42"/>
      <c r="C10" s="42" t="s">
        <v>132</v>
      </c>
      <c r="D10" s="43">
        <v>40</v>
      </c>
      <c r="E10" s="44" t="s">
        <v>34</v>
      </c>
      <c r="F10" s="44">
        <f>ROUNDUP(D10*0.75,2)</f>
        <v>30</v>
      </c>
      <c r="G10" s="45">
        <f>ROUNDUP((K4*D10)+(K5*D10*0.75)+(K6*(D10*2)),0)</f>
        <v>0</v>
      </c>
      <c r="H10" s="45">
        <f>G10</f>
        <v>0</v>
      </c>
      <c r="I10" s="101"/>
      <c r="J10" s="101"/>
      <c r="K10" s="46" t="s">
        <v>30</v>
      </c>
      <c r="L10" s="47">
        <f>ROUNDUP((K4*M10)+(K5*M10*0.75)+(K6*(M10*2)),2)</f>
        <v>0</v>
      </c>
      <c r="M10" s="43">
        <v>2</v>
      </c>
      <c r="N10" s="48">
        <f t="shared" si="0"/>
        <v>1.5</v>
      </c>
      <c r="O10" s="49"/>
      <c r="P10" s="68"/>
    </row>
    <row r="11" spans="1:17" ht="18.75" customHeight="1" x14ac:dyDescent="0.15">
      <c r="A11" s="83"/>
      <c r="B11" s="42"/>
      <c r="C11" s="42" t="s">
        <v>29</v>
      </c>
      <c r="D11" s="43">
        <v>30</v>
      </c>
      <c r="E11" s="44" t="s">
        <v>34</v>
      </c>
      <c r="F11" s="44">
        <f>ROUNDUP(D11*0.75,2)</f>
        <v>22.5</v>
      </c>
      <c r="G11" s="45">
        <f>ROUNDUP((K4*D11)+(K5*D11*0.75)+(K6*(D11*2)),0)</f>
        <v>0</v>
      </c>
      <c r="H11" s="45">
        <f>G11+(G11*6/100)</f>
        <v>0</v>
      </c>
      <c r="I11" s="101"/>
      <c r="J11" s="101"/>
      <c r="K11" s="46" t="s">
        <v>70</v>
      </c>
      <c r="L11" s="47">
        <f>ROUNDUP((K4*M11)+(K5*M11*0.75)+(K6*(M11*2)),2)</f>
        <v>0</v>
      </c>
      <c r="M11" s="43">
        <v>2</v>
      </c>
      <c r="N11" s="48">
        <f t="shared" si="0"/>
        <v>1.5</v>
      </c>
      <c r="O11" s="49"/>
      <c r="P11" s="68" t="s">
        <v>37</v>
      </c>
    </row>
    <row r="12" spans="1:17" ht="18.75" customHeight="1" x14ac:dyDescent="0.15">
      <c r="A12" s="83"/>
      <c r="B12" s="42"/>
      <c r="C12" s="42" t="s">
        <v>47</v>
      </c>
      <c r="D12" s="43">
        <v>10</v>
      </c>
      <c r="E12" s="44" t="s">
        <v>34</v>
      </c>
      <c r="F12" s="44">
        <f>ROUNDUP(D12*0.75,2)</f>
        <v>7.5</v>
      </c>
      <c r="G12" s="45">
        <f>ROUNDUP((K4*D12)+(K5*D12*0.75)+(K6*(D12*2)),0)</f>
        <v>0</v>
      </c>
      <c r="H12" s="45">
        <f>G12+(G12*3/100)</f>
        <v>0</v>
      </c>
      <c r="I12" s="101"/>
      <c r="J12" s="101"/>
      <c r="K12" s="46" t="s">
        <v>49</v>
      </c>
      <c r="L12" s="47">
        <f>ROUNDUP((K4*M12)+(K5*M12*0.75)+(K6*(M12*2)),2)</f>
        <v>0</v>
      </c>
      <c r="M12" s="43">
        <v>30</v>
      </c>
      <c r="N12" s="48">
        <f t="shared" si="0"/>
        <v>22.5</v>
      </c>
      <c r="O12" s="49"/>
      <c r="P12" s="68"/>
    </row>
    <row r="13" spans="1:17" ht="18.75" customHeight="1" x14ac:dyDescent="0.15">
      <c r="A13" s="83"/>
      <c r="B13" s="42"/>
      <c r="C13" s="42" t="s">
        <v>148</v>
      </c>
      <c r="D13" s="43">
        <v>0.5</v>
      </c>
      <c r="E13" s="44" t="s">
        <v>34</v>
      </c>
      <c r="F13" s="44">
        <f>ROUNDUP(D13*0.75,2)</f>
        <v>0.38</v>
      </c>
      <c r="G13" s="45">
        <f>ROUNDUP((K4*D13)+(K5*D13*0.75)+(K6*(D13*2)),0)</f>
        <v>0</v>
      </c>
      <c r="H13" s="45">
        <f>G13+(G13*10/100)</f>
        <v>0</v>
      </c>
      <c r="I13" s="101"/>
      <c r="J13" s="101"/>
      <c r="K13" s="46" t="s">
        <v>77</v>
      </c>
      <c r="L13" s="47">
        <f>ROUNDUP((K4*M13)+(K5*M13*0.75)+(K6*(M13*2)),2)</f>
        <v>0</v>
      </c>
      <c r="M13" s="43">
        <v>1</v>
      </c>
      <c r="N13" s="48">
        <f t="shared" si="0"/>
        <v>0.75</v>
      </c>
      <c r="O13" s="49"/>
      <c r="P13" s="68"/>
    </row>
    <row r="14" spans="1:17" ht="18.75" customHeight="1" x14ac:dyDescent="0.15">
      <c r="A14" s="83"/>
      <c r="B14" s="42"/>
      <c r="C14" s="42"/>
      <c r="D14" s="43"/>
      <c r="E14" s="44"/>
      <c r="F14" s="44"/>
      <c r="G14" s="45"/>
      <c r="H14" s="45"/>
      <c r="I14" s="101"/>
      <c r="J14" s="101"/>
      <c r="K14" s="46" t="s">
        <v>27</v>
      </c>
      <c r="L14" s="47">
        <f>ROUNDUP((K4*M14)+(K5*M14*0.75)+(K6*(M14*2)),2)</f>
        <v>0</v>
      </c>
      <c r="M14" s="43">
        <v>15</v>
      </c>
      <c r="N14" s="48">
        <f t="shared" si="0"/>
        <v>11.25</v>
      </c>
      <c r="O14" s="49"/>
      <c r="P14" s="68"/>
    </row>
    <row r="15" spans="1:17" ht="18.75" customHeight="1" x14ac:dyDescent="0.15">
      <c r="A15" s="83"/>
      <c r="B15" s="42"/>
      <c r="C15" s="42"/>
      <c r="D15" s="43"/>
      <c r="E15" s="44"/>
      <c r="F15" s="44"/>
      <c r="G15" s="45"/>
      <c r="H15" s="45"/>
      <c r="I15" s="101"/>
      <c r="J15" s="101"/>
      <c r="K15" s="46" t="s">
        <v>38</v>
      </c>
      <c r="L15" s="47">
        <f>ROUNDUP((K4*M15)+(K5*M15*0.75)+(K6*(M15*2)),2)</f>
        <v>0</v>
      </c>
      <c r="M15" s="43">
        <v>2</v>
      </c>
      <c r="N15" s="48">
        <f t="shared" si="0"/>
        <v>1.5</v>
      </c>
      <c r="O15" s="49"/>
      <c r="P15" s="68"/>
    </row>
    <row r="16" spans="1:17" ht="18.75" customHeight="1" x14ac:dyDescent="0.15">
      <c r="A16" s="83"/>
      <c r="B16" s="42"/>
      <c r="C16" s="42"/>
      <c r="D16" s="43"/>
      <c r="E16" s="44"/>
      <c r="F16" s="44"/>
      <c r="G16" s="45"/>
      <c r="H16" s="45"/>
      <c r="I16" s="101"/>
      <c r="J16" s="101"/>
      <c r="K16" s="46" t="s">
        <v>58</v>
      </c>
      <c r="L16" s="47">
        <f>ROUNDUP((K4*M16)+(K5*M16*0.75)+(K6*(M16*2)),2)</f>
        <v>0</v>
      </c>
      <c r="M16" s="43">
        <v>0.5</v>
      </c>
      <c r="N16" s="48">
        <f t="shared" si="0"/>
        <v>0.38</v>
      </c>
      <c r="O16" s="49"/>
      <c r="P16" s="68"/>
    </row>
    <row r="17" spans="1:16" ht="18.75" customHeight="1" x14ac:dyDescent="0.15">
      <c r="A17" s="83"/>
      <c r="B17" s="42"/>
      <c r="C17" s="42"/>
      <c r="D17" s="43"/>
      <c r="E17" s="44"/>
      <c r="F17" s="44"/>
      <c r="G17" s="45"/>
      <c r="H17" s="45"/>
      <c r="I17" s="101"/>
      <c r="J17" s="101"/>
      <c r="K17" s="46"/>
      <c r="L17" s="47"/>
      <c r="M17" s="43"/>
      <c r="N17" s="48"/>
      <c r="O17" s="49"/>
      <c r="P17" s="68"/>
    </row>
    <row r="18" spans="1:16" ht="18.75" customHeight="1" x14ac:dyDescent="0.15">
      <c r="A18" s="83"/>
      <c r="B18" s="50"/>
      <c r="C18" s="50"/>
      <c r="D18" s="51"/>
      <c r="E18" s="52"/>
      <c r="F18" s="52"/>
      <c r="G18" s="53"/>
      <c r="H18" s="53"/>
      <c r="I18" s="102"/>
      <c r="J18" s="102"/>
      <c r="K18" s="54"/>
      <c r="L18" s="55"/>
      <c r="M18" s="51"/>
      <c r="N18" s="56"/>
      <c r="O18" s="57"/>
      <c r="P18" s="69"/>
    </row>
    <row r="19" spans="1:16" ht="18.75" customHeight="1" x14ac:dyDescent="0.15">
      <c r="A19" s="83"/>
      <c r="B19" s="42" t="s">
        <v>149</v>
      </c>
      <c r="C19" s="42" t="s">
        <v>103</v>
      </c>
      <c r="D19" s="72">
        <v>0.16666666666666666</v>
      </c>
      <c r="E19" s="44" t="s">
        <v>104</v>
      </c>
      <c r="F19" s="44">
        <f>ROUNDUP(D19*0.75,2)</f>
        <v>0.13</v>
      </c>
      <c r="G19" s="45">
        <f>ROUNDUP((K4*D19)+(K5*D19*0.75)+(K6*(D19*2)),0)</f>
        <v>0</v>
      </c>
      <c r="H19" s="45">
        <f>G19</f>
        <v>0</v>
      </c>
      <c r="I19" s="103" t="s">
        <v>216</v>
      </c>
      <c r="J19" s="104"/>
      <c r="K19" s="46" t="s">
        <v>58</v>
      </c>
      <c r="L19" s="47">
        <f>ROUNDUP((K4*M19)+(K5*M19*0.75)+(K6*(M19*2)),2)</f>
        <v>0</v>
      </c>
      <c r="M19" s="43">
        <v>1</v>
      </c>
      <c r="N19" s="48">
        <f>ROUNDUP(M19*0.75,2)</f>
        <v>0.75</v>
      </c>
      <c r="O19" s="49"/>
      <c r="P19" s="68"/>
    </row>
    <row r="20" spans="1:16" ht="18.75" customHeight="1" x14ac:dyDescent="0.15">
      <c r="A20" s="83"/>
      <c r="B20" s="42"/>
      <c r="C20" s="42" t="s">
        <v>53</v>
      </c>
      <c r="D20" s="43">
        <v>10</v>
      </c>
      <c r="E20" s="44" t="s">
        <v>34</v>
      </c>
      <c r="F20" s="44">
        <f>ROUNDUP(D20*0.75,2)</f>
        <v>7.5</v>
      </c>
      <c r="G20" s="45">
        <f>ROUNDUP((K4*D20)+(K5*D20*0.75)+(K6*(D20*2)),0)</f>
        <v>0</v>
      </c>
      <c r="H20" s="45">
        <f>G20+(G20*15/100)</f>
        <v>0</v>
      </c>
      <c r="I20" s="101"/>
      <c r="J20" s="101"/>
      <c r="K20" s="46" t="s">
        <v>35</v>
      </c>
      <c r="L20" s="47">
        <f>ROUNDUP((K4*M20)+(K5*M20*0.75)+(K6*(M20*2)),2)</f>
        <v>0</v>
      </c>
      <c r="M20" s="43">
        <v>0.1</v>
      </c>
      <c r="N20" s="48">
        <f>ROUNDUP(M20*0.75,2)</f>
        <v>0.08</v>
      </c>
      <c r="O20" s="49"/>
      <c r="P20" s="68"/>
    </row>
    <row r="21" spans="1:16" ht="18.75" customHeight="1" x14ac:dyDescent="0.15">
      <c r="A21" s="83"/>
      <c r="B21" s="42"/>
      <c r="C21" s="42" t="s">
        <v>71</v>
      </c>
      <c r="D21" s="43">
        <v>10</v>
      </c>
      <c r="E21" s="44" t="s">
        <v>34</v>
      </c>
      <c r="F21" s="44">
        <f>ROUNDUP(D21*0.75,2)</f>
        <v>7.5</v>
      </c>
      <c r="G21" s="45">
        <f>ROUNDUP((K4*D21)+(K5*D21*0.75)+(K6*(D21*2)),0)</f>
        <v>0</v>
      </c>
      <c r="H21" s="45">
        <f>G21</f>
        <v>0</v>
      </c>
      <c r="I21" s="101"/>
      <c r="J21" s="101"/>
      <c r="K21" s="46" t="s">
        <v>78</v>
      </c>
      <c r="L21" s="47">
        <f>ROUNDUP((K4*M21)+(K5*M21*0.75)+(K6*(M21*2)),2)</f>
        <v>0</v>
      </c>
      <c r="M21" s="43">
        <v>2</v>
      </c>
      <c r="N21" s="48">
        <f>ROUNDUP(M21*0.75,2)</f>
        <v>1.5</v>
      </c>
      <c r="O21" s="49"/>
      <c r="P21" s="68"/>
    </row>
    <row r="22" spans="1:16" ht="18.75" customHeight="1" x14ac:dyDescent="0.15">
      <c r="A22" s="83"/>
      <c r="B22" s="42"/>
      <c r="C22" s="42" t="s">
        <v>125</v>
      </c>
      <c r="D22" s="43">
        <v>5</v>
      </c>
      <c r="E22" s="44" t="s">
        <v>34</v>
      </c>
      <c r="F22" s="44">
        <f>ROUNDUP(D22*0.75,2)</f>
        <v>3.75</v>
      </c>
      <c r="G22" s="45">
        <f>ROUNDUP((K4*D22)+(K5*D22*0.75)+(K6*(D22*2)),0)</f>
        <v>0</v>
      </c>
      <c r="H22" s="45">
        <f>G22</f>
        <v>0</v>
      </c>
      <c r="I22" s="101"/>
      <c r="J22" s="101"/>
      <c r="K22" s="46" t="s">
        <v>30</v>
      </c>
      <c r="L22" s="47">
        <f>ROUNDUP((K4*M22)+(K5*M22*0.75)+(K6*(M22*2)),2)</f>
        <v>0</v>
      </c>
      <c r="M22" s="43">
        <v>2</v>
      </c>
      <c r="N22" s="48">
        <f>ROUNDUP(M22*0.75,2)</f>
        <v>1.5</v>
      </c>
      <c r="O22" s="49"/>
      <c r="P22" s="68"/>
    </row>
    <row r="23" spans="1:16" ht="18.75" customHeight="1" x14ac:dyDescent="0.15">
      <c r="A23" s="83"/>
      <c r="B23" s="42"/>
      <c r="C23" s="42"/>
      <c r="D23" s="43"/>
      <c r="E23" s="44"/>
      <c r="F23" s="44"/>
      <c r="G23" s="45"/>
      <c r="H23" s="45"/>
      <c r="I23" s="101"/>
      <c r="J23" s="101"/>
      <c r="K23" s="46"/>
      <c r="L23" s="47"/>
      <c r="M23" s="43"/>
      <c r="N23" s="48"/>
      <c r="O23" s="49"/>
      <c r="P23" s="68"/>
    </row>
    <row r="24" spans="1:16" ht="18.75" customHeight="1" x14ac:dyDescent="0.15">
      <c r="A24" s="83"/>
      <c r="B24" s="42"/>
      <c r="C24" s="42"/>
      <c r="D24" s="43"/>
      <c r="E24" s="44"/>
      <c r="F24" s="44"/>
      <c r="G24" s="45"/>
      <c r="H24" s="45"/>
      <c r="I24" s="101"/>
      <c r="J24" s="101"/>
      <c r="K24" s="46"/>
      <c r="L24" s="47"/>
      <c r="M24" s="43"/>
      <c r="N24" s="48"/>
      <c r="O24" s="49"/>
      <c r="P24" s="68"/>
    </row>
    <row r="25" spans="1:16" ht="18.75" customHeight="1" x14ac:dyDescent="0.15">
      <c r="A25" s="83"/>
      <c r="B25" s="42"/>
      <c r="C25" s="42"/>
      <c r="D25" s="43"/>
      <c r="E25" s="44"/>
      <c r="F25" s="44"/>
      <c r="G25" s="45"/>
      <c r="H25" s="45"/>
      <c r="I25" s="101"/>
      <c r="J25" s="101"/>
      <c r="K25" s="46"/>
      <c r="L25" s="47"/>
      <c r="M25" s="43"/>
      <c r="N25" s="48"/>
      <c r="O25" s="49"/>
      <c r="P25" s="68"/>
    </row>
    <row r="26" spans="1:16" ht="18.75" customHeight="1" x14ac:dyDescent="0.15">
      <c r="A26" s="83"/>
      <c r="B26" s="42"/>
      <c r="C26" s="42"/>
      <c r="D26" s="43"/>
      <c r="E26" s="44"/>
      <c r="F26" s="44"/>
      <c r="G26" s="45"/>
      <c r="H26" s="45"/>
      <c r="I26" s="101"/>
      <c r="J26" s="101"/>
      <c r="K26" s="46"/>
      <c r="L26" s="47"/>
      <c r="M26" s="43"/>
      <c r="N26" s="48"/>
      <c r="O26" s="49"/>
      <c r="P26" s="68"/>
    </row>
    <row r="27" spans="1:16" ht="17.25" customHeight="1" x14ac:dyDescent="0.15">
      <c r="A27" s="83"/>
      <c r="B27" s="50"/>
      <c r="C27" s="50"/>
      <c r="D27" s="51"/>
      <c r="E27" s="52"/>
      <c r="F27" s="52"/>
      <c r="G27" s="53"/>
      <c r="H27" s="53"/>
      <c r="I27" s="102"/>
      <c r="J27" s="102"/>
      <c r="K27" s="54"/>
      <c r="L27" s="55"/>
      <c r="M27" s="51"/>
      <c r="N27" s="56"/>
      <c r="O27" s="57"/>
      <c r="P27" s="69"/>
    </row>
    <row r="28" spans="1:16" ht="18.75" customHeight="1" x14ac:dyDescent="0.15">
      <c r="A28" s="83"/>
      <c r="B28" s="42" t="s">
        <v>150</v>
      </c>
      <c r="C28" s="42" t="s">
        <v>62</v>
      </c>
      <c r="D28" s="72">
        <v>0.125</v>
      </c>
      <c r="E28" s="44" t="s">
        <v>64</v>
      </c>
      <c r="F28" s="44">
        <f>ROUNDUP(D28*0.75,2)</f>
        <v>9.9999999999999992E-2</v>
      </c>
      <c r="G28" s="45">
        <f>ROUNDUP((K4*D28)+(K5*D28*0.75)+(K6*(D28*2)),0)</f>
        <v>0</v>
      </c>
      <c r="H28" s="45">
        <f>G28</f>
        <v>0</v>
      </c>
      <c r="I28" s="103" t="s">
        <v>80</v>
      </c>
      <c r="J28" s="104"/>
      <c r="K28" s="46" t="s">
        <v>49</v>
      </c>
      <c r="L28" s="47">
        <f>ROUNDUP((K4*M28)+(K5*M28*0.75)+(K6*(M28*2)),2)</f>
        <v>0</v>
      </c>
      <c r="M28" s="43">
        <v>100</v>
      </c>
      <c r="N28" s="48">
        <f>ROUNDUP(M28*0.75,2)</f>
        <v>75</v>
      </c>
      <c r="O28" s="49" t="s">
        <v>63</v>
      </c>
      <c r="P28" s="68"/>
    </row>
    <row r="29" spans="1:16" ht="18.75" customHeight="1" x14ac:dyDescent="0.15">
      <c r="A29" s="83"/>
      <c r="B29" s="42"/>
      <c r="C29" s="42" t="s">
        <v>54</v>
      </c>
      <c r="D29" s="43">
        <v>0.5</v>
      </c>
      <c r="E29" s="44" t="s">
        <v>34</v>
      </c>
      <c r="F29" s="44">
        <f>ROUNDUP(D29*0.75,2)</f>
        <v>0.38</v>
      </c>
      <c r="G29" s="45">
        <f>ROUNDUP((K4*D29)+(K5*D29*0.75)+(K6*(D29*2)),0)</f>
        <v>0</v>
      </c>
      <c r="H29" s="45">
        <f>G29</f>
        <v>0</v>
      </c>
      <c r="I29" s="101"/>
      <c r="J29" s="101"/>
      <c r="K29" s="46" t="s">
        <v>50</v>
      </c>
      <c r="L29" s="47">
        <f>ROUNDUP((K4*M29)+(K5*M29*0.75)+(K6*(M29*2)),2)</f>
        <v>0</v>
      </c>
      <c r="M29" s="43">
        <v>0.5</v>
      </c>
      <c r="N29" s="48">
        <f>ROUNDUP(M29*0.75,2)</f>
        <v>0.38</v>
      </c>
      <c r="O29" s="49"/>
      <c r="P29" s="68" t="s">
        <v>51</v>
      </c>
    </row>
    <row r="30" spans="1:16" ht="18.75" customHeight="1" x14ac:dyDescent="0.15">
      <c r="A30" s="83"/>
      <c r="B30" s="42"/>
      <c r="C30" s="42"/>
      <c r="D30" s="43"/>
      <c r="E30" s="44"/>
      <c r="F30" s="44"/>
      <c r="G30" s="45"/>
      <c r="H30" s="45"/>
      <c r="I30" s="101"/>
      <c r="J30" s="101"/>
      <c r="K30" s="46" t="s">
        <v>35</v>
      </c>
      <c r="L30" s="47">
        <f>ROUNDUP((K4*M30)+(K5*M30*0.75)+(K6*(M30*2)),2)</f>
        <v>0</v>
      </c>
      <c r="M30" s="43">
        <v>0.1</v>
      </c>
      <c r="N30" s="48">
        <f>ROUNDUP(M30*0.75,2)</f>
        <v>0.08</v>
      </c>
      <c r="O30" s="49"/>
      <c r="P30" s="68"/>
    </row>
    <row r="31" spans="1:16" ht="18.75" customHeight="1" x14ac:dyDescent="0.15">
      <c r="A31" s="83"/>
      <c r="B31" s="42"/>
      <c r="C31" s="42"/>
      <c r="D31" s="43"/>
      <c r="E31" s="44"/>
      <c r="F31" s="44"/>
      <c r="G31" s="45"/>
      <c r="H31" s="45"/>
      <c r="I31" s="101"/>
      <c r="J31" s="101"/>
      <c r="K31" s="46"/>
      <c r="L31" s="47"/>
      <c r="M31" s="43"/>
      <c r="N31" s="48"/>
      <c r="O31" s="49"/>
      <c r="P31" s="68"/>
    </row>
    <row r="32" spans="1:16" ht="18.75" customHeight="1" thickBot="1" x14ac:dyDescent="0.2">
      <c r="A32" s="84"/>
      <c r="B32" s="59"/>
      <c r="C32" s="59"/>
      <c r="D32" s="60"/>
      <c r="E32" s="61"/>
      <c r="F32" s="61"/>
      <c r="G32" s="62"/>
      <c r="H32" s="62"/>
      <c r="I32" s="105"/>
      <c r="J32" s="105"/>
      <c r="K32" s="63"/>
      <c r="L32" s="64"/>
      <c r="M32" s="60"/>
      <c r="N32" s="65"/>
      <c r="O32" s="66"/>
      <c r="P32" s="70"/>
    </row>
  </sheetData>
  <mergeCells count="12">
    <mergeCell ref="A9:A32"/>
    <mergeCell ref="I8:J8"/>
    <mergeCell ref="K8:L8"/>
    <mergeCell ref="I9:J18"/>
    <mergeCell ref="I19:J27"/>
    <mergeCell ref="I28:J32"/>
    <mergeCell ref="A1:B1"/>
    <mergeCell ref="C1:K1"/>
    <mergeCell ref="K2:M2"/>
    <mergeCell ref="O6:P6"/>
    <mergeCell ref="A7:E7"/>
    <mergeCell ref="O7:P7"/>
  </mergeCells>
  <phoneticPr fontId="3"/>
  <printOptions horizontalCentered="1" verticalCentered="1"/>
  <pageMargins left="0.39370078740157483" right="0.39370078740157483" top="0.39370078740157483" bottom="0.39370078740157483" header="0.19685039370078741" footer="0.31496062992125984"/>
  <pageSetup paperSize="12" scale="48"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Q37"/>
  <sheetViews>
    <sheetView showZeros="0" zoomScale="60" zoomScaleNormal="60" workbookViewId="0">
      <selection sqref="A1:B1"/>
    </sheetView>
  </sheetViews>
  <sheetFormatPr defaultRowHeight="18.75" customHeight="1" x14ac:dyDescent="0.15"/>
  <cols>
    <col min="1" max="1" width="4.125" style="17" customWidth="1"/>
    <col min="2" max="2" width="19.25" style="18" customWidth="1"/>
    <col min="3" max="3" width="21.375" style="18" customWidth="1"/>
    <col min="4" max="4" width="6.25" style="19" customWidth="1"/>
    <col min="5" max="5" width="4.125" style="20" customWidth="1"/>
    <col min="6" max="6" width="6.25" style="20" customWidth="1"/>
    <col min="7" max="7" width="7.125" style="21" customWidth="1"/>
    <col min="8" max="8" width="7.625" style="21" hidden="1" customWidth="1"/>
    <col min="9" max="9" width="43.375" style="22" customWidth="1"/>
    <col min="10" max="10" width="3.375" style="22" customWidth="1"/>
    <col min="11" max="11" width="8.75" style="23" customWidth="1"/>
    <col min="12" max="12" width="8.75" style="24" customWidth="1"/>
    <col min="13" max="13" width="8.75" style="19" customWidth="1"/>
    <col min="14" max="14" width="8.75" style="25" customWidth="1"/>
    <col min="15" max="15" width="13.625" style="26" customWidth="1"/>
    <col min="16" max="16" width="10.875" style="26" customWidth="1"/>
    <col min="17" max="17" width="5.125" style="26" customWidth="1"/>
    <col min="18" max="249" width="9" style="2"/>
    <col min="250" max="250" width="4.125" style="2" customWidth="1"/>
    <col min="251" max="251" width="19.25" style="2" customWidth="1"/>
    <col min="252" max="252" width="21.375" style="2" customWidth="1"/>
    <col min="253" max="253" width="6.25" style="2" customWidth="1"/>
    <col min="254" max="254" width="4.125" style="2" customWidth="1"/>
    <col min="255" max="255" width="6.25" style="2" customWidth="1"/>
    <col min="256" max="256" width="7.125" style="2" customWidth="1"/>
    <col min="257" max="257" width="0" style="2" hidden="1" customWidth="1"/>
    <col min="258" max="258" width="43.375" style="2" customWidth="1"/>
    <col min="259" max="259" width="3.375" style="2" customWidth="1"/>
    <col min="260" max="263" width="8.75" style="2" customWidth="1"/>
    <col min="264" max="264" width="13.625" style="2" customWidth="1"/>
    <col min="265" max="265" width="10.875" style="2" customWidth="1"/>
    <col min="266" max="266" width="5.125" style="2" customWidth="1"/>
    <col min="267" max="267" width="4.5" style="2" customWidth="1"/>
    <col min="268" max="268" width="24.375" style="2" customWidth="1"/>
    <col min="269" max="269" width="21.25" style="2" customWidth="1"/>
    <col min="270" max="270" width="10" style="2" customWidth="1"/>
    <col min="271" max="273" width="18" style="2" customWidth="1"/>
    <col min="274" max="505" width="9" style="2"/>
    <col min="506" max="506" width="4.125" style="2" customWidth="1"/>
    <col min="507" max="507" width="19.25" style="2" customWidth="1"/>
    <col min="508" max="508" width="21.375" style="2" customWidth="1"/>
    <col min="509" max="509" width="6.25" style="2" customWidth="1"/>
    <col min="510" max="510" width="4.125" style="2" customWidth="1"/>
    <col min="511" max="511" width="6.25" style="2" customWidth="1"/>
    <col min="512" max="512" width="7.125" style="2" customWidth="1"/>
    <col min="513" max="513" width="0" style="2" hidden="1" customWidth="1"/>
    <col min="514" max="514" width="43.375" style="2" customWidth="1"/>
    <col min="515" max="515" width="3.375" style="2" customWidth="1"/>
    <col min="516" max="519" width="8.75" style="2" customWidth="1"/>
    <col min="520" max="520" width="13.625" style="2" customWidth="1"/>
    <col min="521" max="521" width="10.875" style="2" customWidth="1"/>
    <col min="522" max="522" width="5.125" style="2" customWidth="1"/>
    <col min="523" max="523" width="4.5" style="2" customWidth="1"/>
    <col min="524" max="524" width="24.375" style="2" customWidth="1"/>
    <col min="525" max="525" width="21.25" style="2" customWidth="1"/>
    <col min="526" max="526" width="10" style="2" customWidth="1"/>
    <col min="527" max="529" width="18" style="2" customWidth="1"/>
    <col min="530" max="761" width="9" style="2"/>
    <col min="762" max="762" width="4.125" style="2" customWidth="1"/>
    <col min="763" max="763" width="19.25" style="2" customWidth="1"/>
    <col min="764" max="764" width="21.375" style="2" customWidth="1"/>
    <col min="765" max="765" width="6.25" style="2" customWidth="1"/>
    <col min="766" max="766" width="4.125" style="2" customWidth="1"/>
    <col min="767" max="767" width="6.25" style="2" customWidth="1"/>
    <col min="768" max="768" width="7.125" style="2" customWidth="1"/>
    <col min="769" max="769" width="0" style="2" hidden="1" customWidth="1"/>
    <col min="770" max="770" width="43.375" style="2" customWidth="1"/>
    <col min="771" max="771" width="3.375" style="2" customWidth="1"/>
    <col min="772" max="775" width="8.75" style="2" customWidth="1"/>
    <col min="776" max="776" width="13.625" style="2" customWidth="1"/>
    <col min="777" max="777" width="10.875" style="2" customWidth="1"/>
    <col min="778" max="778" width="5.125" style="2" customWidth="1"/>
    <col min="779" max="779" width="4.5" style="2" customWidth="1"/>
    <col min="780" max="780" width="24.375" style="2" customWidth="1"/>
    <col min="781" max="781" width="21.25" style="2" customWidth="1"/>
    <col min="782" max="782" width="10" style="2" customWidth="1"/>
    <col min="783" max="785" width="18" style="2" customWidth="1"/>
    <col min="786" max="1017" width="9" style="2"/>
    <col min="1018" max="1018" width="4.125" style="2" customWidth="1"/>
    <col min="1019" max="1019" width="19.25" style="2" customWidth="1"/>
    <col min="1020" max="1020" width="21.375" style="2" customWidth="1"/>
    <col min="1021" max="1021" width="6.25" style="2" customWidth="1"/>
    <col min="1022" max="1022" width="4.125" style="2" customWidth="1"/>
    <col min="1023" max="1023" width="6.25" style="2" customWidth="1"/>
    <col min="1024" max="1024" width="7.125" style="2" customWidth="1"/>
    <col min="1025" max="1025" width="0" style="2" hidden="1" customWidth="1"/>
    <col min="1026" max="1026" width="43.375" style="2" customWidth="1"/>
    <col min="1027" max="1027" width="3.375" style="2" customWidth="1"/>
    <col min="1028" max="1031" width="8.75" style="2" customWidth="1"/>
    <col min="1032" max="1032" width="13.625" style="2" customWidth="1"/>
    <col min="1033" max="1033" width="10.875" style="2" customWidth="1"/>
    <col min="1034" max="1034" width="5.125" style="2" customWidth="1"/>
    <col min="1035" max="1035" width="4.5" style="2" customWidth="1"/>
    <col min="1036" max="1036" width="24.375" style="2" customWidth="1"/>
    <col min="1037" max="1037" width="21.25" style="2" customWidth="1"/>
    <col min="1038" max="1038" width="10" style="2" customWidth="1"/>
    <col min="1039" max="1041" width="18" style="2" customWidth="1"/>
    <col min="1042" max="1273" width="9" style="2"/>
    <col min="1274" max="1274" width="4.125" style="2" customWidth="1"/>
    <col min="1275" max="1275" width="19.25" style="2" customWidth="1"/>
    <col min="1276" max="1276" width="21.375" style="2" customWidth="1"/>
    <col min="1277" max="1277" width="6.25" style="2" customWidth="1"/>
    <col min="1278" max="1278" width="4.125" style="2" customWidth="1"/>
    <col min="1279" max="1279" width="6.25" style="2" customWidth="1"/>
    <col min="1280" max="1280" width="7.125" style="2" customWidth="1"/>
    <col min="1281" max="1281" width="0" style="2" hidden="1" customWidth="1"/>
    <col min="1282" max="1282" width="43.375" style="2" customWidth="1"/>
    <col min="1283" max="1283" width="3.375" style="2" customWidth="1"/>
    <col min="1284" max="1287" width="8.75" style="2" customWidth="1"/>
    <col min="1288" max="1288" width="13.625" style="2" customWidth="1"/>
    <col min="1289" max="1289" width="10.875" style="2" customWidth="1"/>
    <col min="1290" max="1290" width="5.125" style="2" customWidth="1"/>
    <col min="1291" max="1291" width="4.5" style="2" customWidth="1"/>
    <col min="1292" max="1292" width="24.375" style="2" customWidth="1"/>
    <col min="1293" max="1293" width="21.25" style="2" customWidth="1"/>
    <col min="1294" max="1294" width="10" style="2" customWidth="1"/>
    <col min="1295" max="1297" width="18" style="2" customWidth="1"/>
    <col min="1298" max="1529" width="9" style="2"/>
    <col min="1530" max="1530" width="4.125" style="2" customWidth="1"/>
    <col min="1531" max="1531" width="19.25" style="2" customWidth="1"/>
    <col min="1532" max="1532" width="21.375" style="2" customWidth="1"/>
    <col min="1533" max="1533" width="6.25" style="2" customWidth="1"/>
    <col min="1534" max="1534" width="4.125" style="2" customWidth="1"/>
    <col min="1535" max="1535" width="6.25" style="2" customWidth="1"/>
    <col min="1536" max="1536" width="7.125" style="2" customWidth="1"/>
    <col min="1537" max="1537" width="0" style="2" hidden="1" customWidth="1"/>
    <col min="1538" max="1538" width="43.375" style="2" customWidth="1"/>
    <col min="1539" max="1539" width="3.375" style="2" customWidth="1"/>
    <col min="1540" max="1543" width="8.75" style="2" customWidth="1"/>
    <col min="1544" max="1544" width="13.625" style="2" customWidth="1"/>
    <col min="1545" max="1545" width="10.875" style="2" customWidth="1"/>
    <col min="1546" max="1546" width="5.125" style="2" customWidth="1"/>
    <col min="1547" max="1547" width="4.5" style="2" customWidth="1"/>
    <col min="1548" max="1548" width="24.375" style="2" customWidth="1"/>
    <col min="1549" max="1549" width="21.25" style="2" customWidth="1"/>
    <col min="1550" max="1550" width="10" style="2" customWidth="1"/>
    <col min="1551" max="1553" width="18" style="2" customWidth="1"/>
    <col min="1554" max="1785" width="9" style="2"/>
    <col min="1786" max="1786" width="4.125" style="2" customWidth="1"/>
    <col min="1787" max="1787" width="19.25" style="2" customWidth="1"/>
    <col min="1788" max="1788" width="21.375" style="2" customWidth="1"/>
    <col min="1789" max="1789" width="6.25" style="2" customWidth="1"/>
    <col min="1790" max="1790" width="4.125" style="2" customWidth="1"/>
    <col min="1791" max="1791" width="6.25" style="2" customWidth="1"/>
    <col min="1792" max="1792" width="7.125" style="2" customWidth="1"/>
    <col min="1793" max="1793" width="0" style="2" hidden="1" customWidth="1"/>
    <col min="1794" max="1794" width="43.375" style="2" customWidth="1"/>
    <col min="1795" max="1795" width="3.375" style="2" customWidth="1"/>
    <col min="1796" max="1799" width="8.75" style="2" customWidth="1"/>
    <col min="1800" max="1800" width="13.625" style="2" customWidth="1"/>
    <col min="1801" max="1801" width="10.875" style="2" customWidth="1"/>
    <col min="1802" max="1802" width="5.125" style="2" customWidth="1"/>
    <col min="1803" max="1803" width="4.5" style="2" customWidth="1"/>
    <col min="1804" max="1804" width="24.375" style="2" customWidth="1"/>
    <col min="1805" max="1805" width="21.25" style="2" customWidth="1"/>
    <col min="1806" max="1806" width="10" style="2" customWidth="1"/>
    <col min="1807" max="1809" width="18" style="2" customWidth="1"/>
    <col min="1810" max="2041" width="9" style="2"/>
    <col min="2042" max="2042" width="4.125" style="2" customWidth="1"/>
    <col min="2043" max="2043" width="19.25" style="2" customWidth="1"/>
    <col min="2044" max="2044" width="21.375" style="2" customWidth="1"/>
    <col min="2045" max="2045" width="6.25" style="2" customWidth="1"/>
    <col min="2046" max="2046" width="4.125" style="2" customWidth="1"/>
    <col min="2047" max="2047" width="6.25" style="2" customWidth="1"/>
    <col min="2048" max="2048" width="7.125" style="2" customWidth="1"/>
    <col min="2049" max="2049" width="0" style="2" hidden="1" customWidth="1"/>
    <col min="2050" max="2050" width="43.375" style="2" customWidth="1"/>
    <col min="2051" max="2051" width="3.375" style="2" customWidth="1"/>
    <col min="2052" max="2055" width="8.75" style="2" customWidth="1"/>
    <col min="2056" max="2056" width="13.625" style="2" customWidth="1"/>
    <col min="2057" max="2057" width="10.875" style="2" customWidth="1"/>
    <col min="2058" max="2058" width="5.125" style="2" customWidth="1"/>
    <col min="2059" max="2059" width="4.5" style="2" customWidth="1"/>
    <col min="2060" max="2060" width="24.375" style="2" customWidth="1"/>
    <col min="2061" max="2061" width="21.25" style="2" customWidth="1"/>
    <col min="2062" max="2062" width="10" style="2" customWidth="1"/>
    <col min="2063" max="2065" width="18" style="2" customWidth="1"/>
    <col min="2066" max="2297" width="9" style="2"/>
    <col min="2298" max="2298" width="4.125" style="2" customWidth="1"/>
    <col min="2299" max="2299" width="19.25" style="2" customWidth="1"/>
    <col min="2300" max="2300" width="21.375" style="2" customWidth="1"/>
    <col min="2301" max="2301" width="6.25" style="2" customWidth="1"/>
    <col min="2302" max="2302" width="4.125" style="2" customWidth="1"/>
    <col min="2303" max="2303" width="6.25" style="2" customWidth="1"/>
    <col min="2304" max="2304" width="7.125" style="2" customWidth="1"/>
    <col min="2305" max="2305" width="0" style="2" hidden="1" customWidth="1"/>
    <col min="2306" max="2306" width="43.375" style="2" customWidth="1"/>
    <col min="2307" max="2307" width="3.375" style="2" customWidth="1"/>
    <col min="2308" max="2311" width="8.75" style="2" customWidth="1"/>
    <col min="2312" max="2312" width="13.625" style="2" customWidth="1"/>
    <col min="2313" max="2313" width="10.875" style="2" customWidth="1"/>
    <col min="2314" max="2314" width="5.125" style="2" customWidth="1"/>
    <col min="2315" max="2315" width="4.5" style="2" customWidth="1"/>
    <col min="2316" max="2316" width="24.375" style="2" customWidth="1"/>
    <col min="2317" max="2317" width="21.25" style="2" customWidth="1"/>
    <col min="2318" max="2318" width="10" style="2" customWidth="1"/>
    <col min="2319" max="2321" width="18" style="2" customWidth="1"/>
    <col min="2322" max="2553" width="9" style="2"/>
    <col min="2554" max="2554" width="4.125" style="2" customWidth="1"/>
    <col min="2555" max="2555" width="19.25" style="2" customWidth="1"/>
    <col min="2556" max="2556" width="21.375" style="2" customWidth="1"/>
    <col min="2557" max="2557" width="6.25" style="2" customWidth="1"/>
    <col min="2558" max="2558" width="4.125" style="2" customWidth="1"/>
    <col min="2559" max="2559" width="6.25" style="2" customWidth="1"/>
    <col min="2560" max="2560" width="7.125" style="2" customWidth="1"/>
    <col min="2561" max="2561" width="0" style="2" hidden="1" customWidth="1"/>
    <col min="2562" max="2562" width="43.375" style="2" customWidth="1"/>
    <col min="2563" max="2563" width="3.375" style="2" customWidth="1"/>
    <col min="2564" max="2567" width="8.75" style="2" customWidth="1"/>
    <col min="2568" max="2568" width="13.625" style="2" customWidth="1"/>
    <col min="2569" max="2569" width="10.875" style="2" customWidth="1"/>
    <col min="2570" max="2570" width="5.125" style="2" customWidth="1"/>
    <col min="2571" max="2571" width="4.5" style="2" customWidth="1"/>
    <col min="2572" max="2572" width="24.375" style="2" customWidth="1"/>
    <col min="2573" max="2573" width="21.25" style="2" customWidth="1"/>
    <col min="2574" max="2574" width="10" style="2" customWidth="1"/>
    <col min="2575" max="2577" width="18" style="2" customWidth="1"/>
    <col min="2578" max="2809" width="9" style="2"/>
    <col min="2810" max="2810" width="4.125" style="2" customWidth="1"/>
    <col min="2811" max="2811" width="19.25" style="2" customWidth="1"/>
    <col min="2812" max="2812" width="21.375" style="2" customWidth="1"/>
    <col min="2813" max="2813" width="6.25" style="2" customWidth="1"/>
    <col min="2814" max="2814" width="4.125" style="2" customWidth="1"/>
    <col min="2815" max="2815" width="6.25" style="2" customWidth="1"/>
    <col min="2816" max="2816" width="7.125" style="2" customWidth="1"/>
    <col min="2817" max="2817" width="0" style="2" hidden="1" customWidth="1"/>
    <col min="2818" max="2818" width="43.375" style="2" customWidth="1"/>
    <col min="2819" max="2819" width="3.375" style="2" customWidth="1"/>
    <col min="2820" max="2823" width="8.75" style="2" customWidth="1"/>
    <col min="2824" max="2824" width="13.625" style="2" customWidth="1"/>
    <col min="2825" max="2825" width="10.875" style="2" customWidth="1"/>
    <col min="2826" max="2826" width="5.125" style="2" customWidth="1"/>
    <col min="2827" max="2827" width="4.5" style="2" customWidth="1"/>
    <col min="2828" max="2828" width="24.375" style="2" customWidth="1"/>
    <col min="2829" max="2829" width="21.25" style="2" customWidth="1"/>
    <col min="2830" max="2830" width="10" style="2" customWidth="1"/>
    <col min="2831" max="2833" width="18" style="2" customWidth="1"/>
    <col min="2834" max="3065" width="9" style="2"/>
    <col min="3066" max="3066" width="4.125" style="2" customWidth="1"/>
    <col min="3067" max="3067" width="19.25" style="2" customWidth="1"/>
    <col min="3068" max="3068" width="21.375" style="2" customWidth="1"/>
    <col min="3069" max="3069" width="6.25" style="2" customWidth="1"/>
    <col min="3070" max="3070" width="4.125" style="2" customWidth="1"/>
    <col min="3071" max="3071" width="6.25" style="2" customWidth="1"/>
    <col min="3072" max="3072" width="7.125" style="2" customWidth="1"/>
    <col min="3073" max="3073" width="0" style="2" hidden="1" customWidth="1"/>
    <col min="3074" max="3074" width="43.375" style="2" customWidth="1"/>
    <col min="3075" max="3075" width="3.375" style="2" customWidth="1"/>
    <col min="3076" max="3079" width="8.75" style="2" customWidth="1"/>
    <col min="3080" max="3080" width="13.625" style="2" customWidth="1"/>
    <col min="3081" max="3081" width="10.875" style="2" customWidth="1"/>
    <col min="3082" max="3082" width="5.125" style="2" customWidth="1"/>
    <col min="3083" max="3083" width="4.5" style="2" customWidth="1"/>
    <col min="3084" max="3084" width="24.375" style="2" customWidth="1"/>
    <col min="3085" max="3085" width="21.25" style="2" customWidth="1"/>
    <col min="3086" max="3086" width="10" style="2" customWidth="1"/>
    <col min="3087" max="3089" width="18" style="2" customWidth="1"/>
    <col min="3090" max="3321" width="9" style="2"/>
    <col min="3322" max="3322" width="4.125" style="2" customWidth="1"/>
    <col min="3323" max="3323" width="19.25" style="2" customWidth="1"/>
    <col min="3324" max="3324" width="21.375" style="2" customWidth="1"/>
    <col min="3325" max="3325" width="6.25" style="2" customWidth="1"/>
    <col min="3326" max="3326" width="4.125" style="2" customWidth="1"/>
    <col min="3327" max="3327" width="6.25" style="2" customWidth="1"/>
    <col min="3328" max="3328" width="7.125" style="2" customWidth="1"/>
    <col min="3329" max="3329" width="0" style="2" hidden="1" customWidth="1"/>
    <col min="3330" max="3330" width="43.375" style="2" customWidth="1"/>
    <col min="3331" max="3331" width="3.375" style="2" customWidth="1"/>
    <col min="3332" max="3335" width="8.75" style="2" customWidth="1"/>
    <col min="3336" max="3336" width="13.625" style="2" customWidth="1"/>
    <col min="3337" max="3337" width="10.875" style="2" customWidth="1"/>
    <col min="3338" max="3338" width="5.125" style="2" customWidth="1"/>
    <col min="3339" max="3339" width="4.5" style="2" customWidth="1"/>
    <col min="3340" max="3340" width="24.375" style="2" customWidth="1"/>
    <col min="3341" max="3341" width="21.25" style="2" customWidth="1"/>
    <col min="3342" max="3342" width="10" style="2" customWidth="1"/>
    <col min="3343" max="3345" width="18" style="2" customWidth="1"/>
    <col min="3346" max="3577" width="9" style="2"/>
    <col min="3578" max="3578" width="4.125" style="2" customWidth="1"/>
    <col min="3579" max="3579" width="19.25" style="2" customWidth="1"/>
    <col min="3580" max="3580" width="21.375" style="2" customWidth="1"/>
    <col min="3581" max="3581" width="6.25" style="2" customWidth="1"/>
    <col min="3582" max="3582" width="4.125" style="2" customWidth="1"/>
    <col min="3583" max="3583" width="6.25" style="2" customWidth="1"/>
    <col min="3584" max="3584" width="7.125" style="2" customWidth="1"/>
    <col min="3585" max="3585" width="0" style="2" hidden="1" customWidth="1"/>
    <col min="3586" max="3586" width="43.375" style="2" customWidth="1"/>
    <col min="3587" max="3587" width="3.375" style="2" customWidth="1"/>
    <col min="3588" max="3591" width="8.75" style="2" customWidth="1"/>
    <col min="3592" max="3592" width="13.625" style="2" customWidth="1"/>
    <col min="3593" max="3593" width="10.875" style="2" customWidth="1"/>
    <col min="3594" max="3594" width="5.125" style="2" customWidth="1"/>
    <col min="3595" max="3595" width="4.5" style="2" customWidth="1"/>
    <col min="3596" max="3596" width="24.375" style="2" customWidth="1"/>
    <col min="3597" max="3597" width="21.25" style="2" customWidth="1"/>
    <col min="3598" max="3598" width="10" style="2" customWidth="1"/>
    <col min="3599" max="3601" width="18" style="2" customWidth="1"/>
    <col min="3602" max="3833" width="9" style="2"/>
    <col min="3834" max="3834" width="4.125" style="2" customWidth="1"/>
    <col min="3835" max="3835" width="19.25" style="2" customWidth="1"/>
    <col min="3836" max="3836" width="21.375" style="2" customWidth="1"/>
    <col min="3837" max="3837" width="6.25" style="2" customWidth="1"/>
    <col min="3838" max="3838" width="4.125" style="2" customWidth="1"/>
    <col min="3839" max="3839" width="6.25" style="2" customWidth="1"/>
    <col min="3840" max="3840" width="7.125" style="2" customWidth="1"/>
    <col min="3841" max="3841" width="0" style="2" hidden="1" customWidth="1"/>
    <col min="3842" max="3842" width="43.375" style="2" customWidth="1"/>
    <col min="3843" max="3843" width="3.375" style="2" customWidth="1"/>
    <col min="3844" max="3847" width="8.75" style="2" customWidth="1"/>
    <col min="3848" max="3848" width="13.625" style="2" customWidth="1"/>
    <col min="3849" max="3849" width="10.875" style="2" customWidth="1"/>
    <col min="3850" max="3850" width="5.125" style="2" customWidth="1"/>
    <col min="3851" max="3851" width="4.5" style="2" customWidth="1"/>
    <col min="3852" max="3852" width="24.375" style="2" customWidth="1"/>
    <col min="3853" max="3853" width="21.25" style="2" customWidth="1"/>
    <col min="3854" max="3854" width="10" style="2" customWidth="1"/>
    <col min="3855" max="3857" width="18" style="2" customWidth="1"/>
    <col min="3858" max="4089" width="9" style="2"/>
    <col min="4090" max="4090" width="4.125" style="2" customWidth="1"/>
    <col min="4091" max="4091" width="19.25" style="2" customWidth="1"/>
    <col min="4092" max="4092" width="21.375" style="2" customWidth="1"/>
    <col min="4093" max="4093" width="6.25" style="2" customWidth="1"/>
    <col min="4094" max="4094" width="4.125" style="2" customWidth="1"/>
    <col min="4095" max="4095" width="6.25" style="2" customWidth="1"/>
    <col min="4096" max="4096" width="7.125" style="2" customWidth="1"/>
    <col min="4097" max="4097" width="0" style="2" hidden="1" customWidth="1"/>
    <col min="4098" max="4098" width="43.375" style="2" customWidth="1"/>
    <col min="4099" max="4099" width="3.375" style="2" customWidth="1"/>
    <col min="4100" max="4103" width="8.75" style="2" customWidth="1"/>
    <col min="4104" max="4104" width="13.625" style="2" customWidth="1"/>
    <col min="4105" max="4105" width="10.875" style="2" customWidth="1"/>
    <col min="4106" max="4106" width="5.125" style="2" customWidth="1"/>
    <col min="4107" max="4107" width="4.5" style="2" customWidth="1"/>
    <col min="4108" max="4108" width="24.375" style="2" customWidth="1"/>
    <col min="4109" max="4109" width="21.25" style="2" customWidth="1"/>
    <col min="4110" max="4110" width="10" style="2" customWidth="1"/>
    <col min="4111" max="4113" width="18" style="2" customWidth="1"/>
    <col min="4114" max="4345" width="9" style="2"/>
    <col min="4346" max="4346" width="4.125" style="2" customWidth="1"/>
    <col min="4347" max="4347" width="19.25" style="2" customWidth="1"/>
    <col min="4348" max="4348" width="21.375" style="2" customWidth="1"/>
    <col min="4349" max="4349" width="6.25" style="2" customWidth="1"/>
    <col min="4350" max="4350" width="4.125" style="2" customWidth="1"/>
    <col min="4351" max="4351" width="6.25" style="2" customWidth="1"/>
    <col min="4352" max="4352" width="7.125" style="2" customWidth="1"/>
    <col min="4353" max="4353" width="0" style="2" hidden="1" customWidth="1"/>
    <col min="4354" max="4354" width="43.375" style="2" customWidth="1"/>
    <col min="4355" max="4355" width="3.375" style="2" customWidth="1"/>
    <col min="4356" max="4359" width="8.75" style="2" customWidth="1"/>
    <col min="4360" max="4360" width="13.625" style="2" customWidth="1"/>
    <col min="4361" max="4361" width="10.875" style="2" customWidth="1"/>
    <col min="4362" max="4362" width="5.125" style="2" customWidth="1"/>
    <col min="4363" max="4363" width="4.5" style="2" customWidth="1"/>
    <col min="4364" max="4364" width="24.375" style="2" customWidth="1"/>
    <col min="4365" max="4365" width="21.25" style="2" customWidth="1"/>
    <col min="4366" max="4366" width="10" style="2" customWidth="1"/>
    <col min="4367" max="4369" width="18" style="2" customWidth="1"/>
    <col min="4370" max="4601" width="9" style="2"/>
    <col min="4602" max="4602" width="4.125" style="2" customWidth="1"/>
    <col min="4603" max="4603" width="19.25" style="2" customWidth="1"/>
    <col min="4604" max="4604" width="21.375" style="2" customWidth="1"/>
    <col min="4605" max="4605" width="6.25" style="2" customWidth="1"/>
    <col min="4606" max="4606" width="4.125" style="2" customWidth="1"/>
    <col min="4607" max="4607" width="6.25" style="2" customWidth="1"/>
    <col min="4608" max="4608" width="7.125" style="2" customWidth="1"/>
    <col min="4609" max="4609" width="0" style="2" hidden="1" customWidth="1"/>
    <col min="4610" max="4610" width="43.375" style="2" customWidth="1"/>
    <col min="4611" max="4611" width="3.375" style="2" customWidth="1"/>
    <col min="4612" max="4615" width="8.75" style="2" customWidth="1"/>
    <col min="4616" max="4616" width="13.625" style="2" customWidth="1"/>
    <col min="4617" max="4617" width="10.875" style="2" customWidth="1"/>
    <col min="4618" max="4618" width="5.125" style="2" customWidth="1"/>
    <col min="4619" max="4619" width="4.5" style="2" customWidth="1"/>
    <col min="4620" max="4620" width="24.375" style="2" customWidth="1"/>
    <col min="4621" max="4621" width="21.25" style="2" customWidth="1"/>
    <col min="4622" max="4622" width="10" style="2" customWidth="1"/>
    <col min="4623" max="4625" width="18" style="2" customWidth="1"/>
    <col min="4626" max="4857" width="9" style="2"/>
    <col min="4858" max="4858" width="4.125" style="2" customWidth="1"/>
    <col min="4859" max="4859" width="19.25" style="2" customWidth="1"/>
    <col min="4860" max="4860" width="21.375" style="2" customWidth="1"/>
    <col min="4861" max="4861" width="6.25" style="2" customWidth="1"/>
    <col min="4862" max="4862" width="4.125" style="2" customWidth="1"/>
    <col min="4863" max="4863" width="6.25" style="2" customWidth="1"/>
    <col min="4864" max="4864" width="7.125" style="2" customWidth="1"/>
    <col min="4865" max="4865" width="0" style="2" hidden="1" customWidth="1"/>
    <col min="4866" max="4866" width="43.375" style="2" customWidth="1"/>
    <col min="4867" max="4867" width="3.375" style="2" customWidth="1"/>
    <col min="4868" max="4871" width="8.75" style="2" customWidth="1"/>
    <col min="4872" max="4872" width="13.625" style="2" customWidth="1"/>
    <col min="4873" max="4873" width="10.875" style="2" customWidth="1"/>
    <col min="4874" max="4874" width="5.125" style="2" customWidth="1"/>
    <col min="4875" max="4875" width="4.5" style="2" customWidth="1"/>
    <col min="4876" max="4876" width="24.375" style="2" customWidth="1"/>
    <col min="4877" max="4877" width="21.25" style="2" customWidth="1"/>
    <col min="4878" max="4878" width="10" style="2" customWidth="1"/>
    <col min="4879" max="4881" width="18" style="2" customWidth="1"/>
    <col min="4882" max="5113" width="9" style="2"/>
    <col min="5114" max="5114" width="4.125" style="2" customWidth="1"/>
    <col min="5115" max="5115" width="19.25" style="2" customWidth="1"/>
    <col min="5116" max="5116" width="21.375" style="2" customWidth="1"/>
    <col min="5117" max="5117" width="6.25" style="2" customWidth="1"/>
    <col min="5118" max="5118" width="4.125" style="2" customWidth="1"/>
    <col min="5119" max="5119" width="6.25" style="2" customWidth="1"/>
    <col min="5120" max="5120" width="7.125" style="2" customWidth="1"/>
    <col min="5121" max="5121" width="0" style="2" hidden="1" customWidth="1"/>
    <col min="5122" max="5122" width="43.375" style="2" customWidth="1"/>
    <col min="5123" max="5123" width="3.375" style="2" customWidth="1"/>
    <col min="5124" max="5127" width="8.75" style="2" customWidth="1"/>
    <col min="5128" max="5128" width="13.625" style="2" customWidth="1"/>
    <col min="5129" max="5129" width="10.875" style="2" customWidth="1"/>
    <col min="5130" max="5130" width="5.125" style="2" customWidth="1"/>
    <col min="5131" max="5131" width="4.5" style="2" customWidth="1"/>
    <col min="5132" max="5132" width="24.375" style="2" customWidth="1"/>
    <col min="5133" max="5133" width="21.25" style="2" customWidth="1"/>
    <col min="5134" max="5134" width="10" style="2" customWidth="1"/>
    <col min="5135" max="5137" width="18" style="2" customWidth="1"/>
    <col min="5138" max="5369" width="9" style="2"/>
    <col min="5370" max="5370" width="4.125" style="2" customWidth="1"/>
    <col min="5371" max="5371" width="19.25" style="2" customWidth="1"/>
    <col min="5372" max="5372" width="21.375" style="2" customWidth="1"/>
    <col min="5373" max="5373" width="6.25" style="2" customWidth="1"/>
    <col min="5374" max="5374" width="4.125" style="2" customWidth="1"/>
    <col min="5375" max="5375" width="6.25" style="2" customWidth="1"/>
    <col min="5376" max="5376" width="7.125" style="2" customWidth="1"/>
    <col min="5377" max="5377" width="0" style="2" hidden="1" customWidth="1"/>
    <col min="5378" max="5378" width="43.375" style="2" customWidth="1"/>
    <col min="5379" max="5379" width="3.375" style="2" customWidth="1"/>
    <col min="5380" max="5383" width="8.75" style="2" customWidth="1"/>
    <col min="5384" max="5384" width="13.625" style="2" customWidth="1"/>
    <col min="5385" max="5385" width="10.875" style="2" customWidth="1"/>
    <col min="5386" max="5386" width="5.125" style="2" customWidth="1"/>
    <col min="5387" max="5387" width="4.5" style="2" customWidth="1"/>
    <col min="5388" max="5388" width="24.375" style="2" customWidth="1"/>
    <col min="5389" max="5389" width="21.25" style="2" customWidth="1"/>
    <col min="5390" max="5390" width="10" style="2" customWidth="1"/>
    <col min="5391" max="5393" width="18" style="2" customWidth="1"/>
    <col min="5394" max="5625" width="9" style="2"/>
    <col min="5626" max="5626" width="4.125" style="2" customWidth="1"/>
    <col min="5627" max="5627" width="19.25" style="2" customWidth="1"/>
    <col min="5628" max="5628" width="21.375" style="2" customWidth="1"/>
    <col min="5629" max="5629" width="6.25" style="2" customWidth="1"/>
    <col min="5630" max="5630" width="4.125" style="2" customWidth="1"/>
    <col min="5631" max="5631" width="6.25" style="2" customWidth="1"/>
    <col min="5632" max="5632" width="7.125" style="2" customWidth="1"/>
    <col min="5633" max="5633" width="0" style="2" hidden="1" customWidth="1"/>
    <col min="5634" max="5634" width="43.375" style="2" customWidth="1"/>
    <col min="5635" max="5635" width="3.375" style="2" customWidth="1"/>
    <col min="5636" max="5639" width="8.75" style="2" customWidth="1"/>
    <col min="5640" max="5640" width="13.625" style="2" customWidth="1"/>
    <col min="5641" max="5641" width="10.875" style="2" customWidth="1"/>
    <col min="5642" max="5642" width="5.125" style="2" customWidth="1"/>
    <col min="5643" max="5643" width="4.5" style="2" customWidth="1"/>
    <col min="5644" max="5644" width="24.375" style="2" customWidth="1"/>
    <col min="5645" max="5645" width="21.25" style="2" customWidth="1"/>
    <col min="5646" max="5646" width="10" style="2" customWidth="1"/>
    <col min="5647" max="5649" width="18" style="2" customWidth="1"/>
    <col min="5650" max="5881" width="9" style="2"/>
    <col min="5882" max="5882" width="4.125" style="2" customWidth="1"/>
    <col min="5883" max="5883" width="19.25" style="2" customWidth="1"/>
    <col min="5884" max="5884" width="21.375" style="2" customWidth="1"/>
    <col min="5885" max="5885" width="6.25" style="2" customWidth="1"/>
    <col min="5886" max="5886" width="4.125" style="2" customWidth="1"/>
    <col min="5887" max="5887" width="6.25" style="2" customWidth="1"/>
    <col min="5888" max="5888" width="7.125" style="2" customWidth="1"/>
    <col min="5889" max="5889" width="0" style="2" hidden="1" customWidth="1"/>
    <col min="5890" max="5890" width="43.375" style="2" customWidth="1"/>
    <col min="5891" max="5891" width="3.375" style="2" customWidth="1"/>
    <col min="5892" max="5895" width="8.75" style="2" customWidth="1"/>
    <col min="5896" max="5896" width="13.625" style="2" customWidth="1"/>
    <col min="5897" max="5897" width="10.875" style="2" customWidth="1"/>
    <col min="5898" max="5898" width="5.125" style="2" customWidth="1"/>
    <col min="5899" max="5899" width="4.5" style="2" customWidth="1"/>
    <col min="5900" max="5900" width="24.375" style="2" customWidth="1"/>
    <col min="5901" max="5901" width="21.25" style="2" customWidth="1"/>
    <col min="5902" max="5902" width="10" style="2" customWidth="1"/>
    <col min="5903" max="5905" width="18" style="2" customWidth="1"/>
    <col min="5906" max="6137" width="9" style="2"/>
    <col min="6138" max="6138" width="4.125" style="2" customWidth="1"/>
    <col min="6139" max="6139" width="19.25" style="2" customWidth="1"/>
    <col min="6140" max="6140" width="21.375" style="2" customWidth="1"/>
    <col min="6141" max="6141" width="6.25" style="2" customWidth="1"/>
    <col min="6142" max="6142" width="4.125" style="2" customWidth="1"/>
    <col min="6143" max="6143" width="6.25" style="2" customWidth="1"/>
    <col min="6144" max="6144" width="7.125" style="2" customWidth="1"/>
    <col min="6145" max="6145" width="0" style="2" hidden="1" customWidth="1"/>
    <col min="6146" max="6146" width="43.375" style="2" customWidth="1"/>
    <col min="6147" max="6147" width="3.375" style="2" customWidth="1"/>
    <col min="6148" max="6151" width="8.75" style="2" customWidth="1"/>
    <col min="6152" max="6152" width="13.625" style="2" customWidth="1"/>
    <col min="6153" max="6153" width="10.875" style="2" customWidth="1"/>
    <col min="6154" max="6154" width="5.125" style="2" customWidth="1"/>
    <col min="6155" max="6155" width="4.5" style="2" customWidth="1"/>
    <col min="6156" max="6156" width="24.375" style="2" customWidth="1"/>
    <col min="6157" max="6157" width="21.25" style="2" customWidth="1"/>
    <col min="6158" max="6158" width="10" style="2" customWidth="1"/>
    <col min="6159" max="6161" width="18" style="2" customWidth="1"/>
    <col min="6162" max="6393" width="9" style="2"/>
    <col min="6394" max="6394" width="4.125" style="2" customWidth="1"/>
    <col min="6395" max="6395" width="19.25" style="2" customWidth="1"/>
    <col min="6396" max="6396" width="21.375" style="2" customWidth="1"/>
    <col min="6397" max="6397" width="6.25" style="2" customWidth="1"/>
    <col min="6398" max="6398" width="4.125" style="2" customWidth="1"/>
    <col min="6399" max="6399" width="6.25" style="2" customWidth="1"/>
    <col min="6400" max="6400" width="7.125" style="2" customWidth="1"/>
    <col min="6401" max="6401" width="0" style="2" hidden="1" customWidth="1"/>
    <col min="6402" max="6402" width="43.375" style="2" customWidth="1"/>
    <col min="6403" max="6403" width="3.375" style="2" customWidth="1"/>
    <col min="6404" max="6407" width="8.75" style="2" customWidth="1"/>
    <col min="6408" max="6408" width="13.625" style="2" customWidth="1"/>
    <col min="6409" max="6409" width="10.875" style="2" customWidth="1"/>
    <col min="6410" max="6410" width="5.125" style="2" customWidth="1"/>
    <col min="6411" max="6411" width="4.5" style="2" customWidth="1"/>
    <col min="6412" max="6412" width="24.375" style="2" customWidth="1"/>
    <col min="6413" max="6413" width="21.25" style="2" customWidth="1"/>
    <col min="6414" max="6414" width="10" style="2" customWidth="1"/>
    <col min="6415" max="6417" width="18" style="2" customWidth="1"/>
    <col min="6418" max="6649" width="9" style="2"/>
    <col min="6650" max="6650" width="4.125" style="2" customWidth="1"/>
    <col min="6651" max="6651" width="19.25" style="2" customWidth="1"/>
    <col min="6652" max="6652" width="21.375" style="2" customWidth="1"/>
    <col min="6653" max="6653" width="6.25" style="2" customWidth="1"/>
    <col min="6654" max="6654" width="4.125" style="2" customWidth="1"/>
    <col min="6655" max="6655" width="6.25" style="2" customWidth="1"/>
    <col min="6656" max="6656" width="7.125" style="2" customWidth="1"/>
    <col min="6657" max="6657" width="0" style="2" hidden="1" customWidth="1"/>
    <col min="6658" max="6658" width="43.375" style="2" customWidth="1"/>
    <col min="6659" max="6659" width="3.375" style="2" customWidth="1"/>
    <col min="6660" max="6663" width="8.75" style="2" customWidth="1"/>
    <col min="6664" max="6664" width="13.625" style="2" customWidth="1"/>
    <col min="6665" max="6665" width="10.875" style="2" customWidth="1"/>
    <col min="6666" max="6666" width="5.125" style="2" customWidth="1"/>
    <col min="6667" max="6667" width="4.5" style="2" customWidth="1"/>
    <col min="6668" max="6668" width="24.375" style="2" customWidth="1"/>
    <col min="6669" max="6669" width="21.25" style="2" customWidth="1"/>
    <col min="6670" max="6670" width="10" style="2" customWidth="1"/>
    <col min="6671" max="6673" width="18" style="2" customWidth="1"/>
    <col min="6674" max="6905" width="9" style="2"/>
    <col min="6906" max="6906" width="4.125" style="2" customWidth="1"/>
    <col min="6907" max="6907" width="19.25" style="2" customWidth="1"/>
    <col min="6908" max="6908" width="21.375" style="2" customWidth="1"/>
    <col min="6909" max="6909" width="6.25" style="2" customWidth="1"/>
    <col min="6910" max="6910" width="4.125" style="2" customWidth="1"/>
    <col min="6911" max="6911" width="6.25" style="2" customWidth="1"/>
    <col min="6912" max="6912" width="7.125" style="2" customWidth="1"/>
    <col min="6913" max="6913" width="0" style="2" hidden="1" customWidth="1"/>
    <col min="6914" max="6914" width="43.375" style="2" customWidth="1"/>
    <col min="6915" max="6915" width="3.375" style="2" customWidth="1"/>
    <col min="6916" max="6919" width="8.75" style="2" customWidth="1"/>
    <col min="6920" max="6920" width="13.625" style="2" customWidth="1"/>
    <col min="6921" max="6921" width="10.875" style="2" customWidth="1"/>
    <col min="6922" max="6922" width="5.125" style="2" customWidth="1"/>
    <col min="6923" max="6923" width="4.5" style="2" customWidth="1"/>
    <col min="6924" max="6924" width="24.375" style="2" customWidth="1"/>
    <col min="6925" max="6925" width="21.25" style="2" customWidth="1"/>
    <col min="6926" max="6926" width="10" style="2" customWidth="1"/>
    <col min="6927" max="6929" width="18" style="2" customWidth="1"/>
    <col min="6930" max="7161" width="9" style="2"/>
    <col min="7162" max="7162" width="4.125" style="2" customWidth="1"/>
    <col min="7163" max="7163" width="19.25" style="2" customWidth="1"/>
    <col min="7164" max="7164" width="21.375" style="2" customWidth="1"/>
    <col min="7165" max="7165" width="6.25" style="2" customWidth="1"/>
    <col min="7166" max="7166" width="4.125" style="2" customWidth="1"/>
    <col min="7167" max="7167" width="6.25" style="2" customWidth="1"/>
    <col min="7168" max="7168" width="7.125" style="2" customWidth="1"/>
    <col min="7169" max="7169" width="0" style="2" hidden="1" customWidth="1"/>
    <col min="7170" max="7170" width="43.375" style="2" customWidth="1"/>
    <col min="7171" max="7171" width="3.375" style="2" customWidth="1"/>
    <col min="7172" max="7175" width="8.75" style="2" customWidth="1"/>
    <col min="7176" max="7176" width="13.625" style="2" customWidth="1"/>
    <col min="7177" max="7177" width="10.875" style="2" customWidth="1"/>
    <col min="7178" max="7178" width="5.125" style="2" customWidth="1"/>
    <col min="7179" max="7179" width="4.5" style="2" customWidth="1"/>
    <col min="7180" max="7180" width="24.375" style="2" customWidth="1"/>
    <col min="7181" max="7181" width="21.25" style="2" customWidth="1"/>
    <col min="7182" max="7182" width="10" style="2" customWidth="1"/>
    <col min="7183" max="7185" width="18" style="2" customWidth="1"/>
    <col min="7186" max="7417" width="9" style="2"/>
    <col min="7418" max="7418" width="4.125" style="2" customWidth="1"/>
    <col min="7419" max="7419" width="19.25" style="2" customWidth="1"/>
    <col min="7420" max="7420" width="21.375" style="2" customWidth="1"/>
    <col min="7421" max="7421" width="6.25" style="2" customWidth="1"/>
    <col min="7422" max="7422" width="4.125" style="2" customWidth="1"/>
    <col min="7423" max="7423" width="6.25" style="2" customWidth="1"/>
    <col min="7424" max="7424" width="7.125" style="2" customWidth="1"/>
    <col min="7425" max="7425" width="0" style="2" hidden="1" customWidth="1"/>
    <col min="7426" max="7426" width="43.375" style="2" customWidth="1"/>
    <col min="7427" max="7427" width="3.375" style="2" customWidth="1"/>
    <col min="7428" max="7431" width="8.75" style="2" customWidth="1"/>
    <col min="7432" max="7432" width="13.625" style="2" customWidth="1"/>
    <col min="7433" max="7433" width="10.875" style="2" customWidth="1"/>
    <col min="7434" max="7434" width="5.125" style="2" customWidth="1"/>
    <col min="7435" max="7435" width="4.5" style="2" customWidth="1"/>
    <col min="7436" max="7436" width="24.375" style="2" customWidth="1"/>
    <col min="7437" max="7437" width="21.25" style="2" customWidth="1"/>
    <col min="7438" max="7438" width="10" style="2" customWidth="1"/>
    <col min="7439" max="7441" width="18" style="2" customWidth="1"/>
    <col min="7442" max="7673" width="9" style="2"/>
    <col min="7674" max="7674" width="4.125" style="2" customWidth="1"/>
    <col min="7675" max="7675" width="19.25" style="2" customWidth="1"/>
    <col min="7676" max="7676" width="21.375" style="2" customWidth="1"/>
    <col min="7677" max="7677" width="6.25" style="2" customWidth="1"/>
    <col min="7678" max="7678" width="4.125" style="2" customWidth="1"/>
    <col min="7679" max="7679" width="6.25" style="2" customWidth="1"/>
    <col min="7680" max="7680" width="7.125" style="2" customWidth="1"/>
    <col min="7681" max="7681" width="0" style="2" hidden="1" customWidth="1"/>
    <col min="7682" max="7682" width="43.375" style="2" customWidth="1"/>
    <col min="7683" max="7683" width="3.375" style="2" customWidth="1"/>
    <col min="7684" max="7687" width="8.75" style="2" customWidth="1"/>
    <col min="7688" max="7688" width="13.625" style="2" customWidth="1"/>
    <col min="7689" max="7689" width="10.875" style="2" customWidth="1"/>
    <col min="7690" max="7690" width="5.125" style="2" customWidth="1"/>
    <col min="7691" max="7691" width="4.5" style="2" customWidth="1"/>
    <col min="7692" max="7692" width="24.375" style="2" customWidth="1"/>
    <col min="7693" max="7693" width="21.25" style="2" customWidth="1"/>
    <col min="7694" max="7694" width="10" style="2" customWidth="1"/>
    <col min="7695" max="7697" width="18" style="2" customWidth="1"/>
    <col min="7698" max="7929" width="9" style="2"/>
    <col min="7930" max="7930" width="4.125" style="2" customWidth="1"/>
    <col min="7931" max="7931" width="19.25" style="2" customWidth="1"/>
    <col min="7932" max="7932" width="21.375" style="2" customWidth="1"/>
    <col min="7933" max="7933" width="6.25" style="2" customWidth="1"/>
    <col min="7934" max="7934" width="4.125" style="2" customWidth="1"/>
    <col min="7935" max="7935" width="6.25" style="2" customWidth="1"/>
    <col min="7936" max="7936" width="7.125" style="2" customWidth="1"/>
    <col min="7937" max="7937" width="0" style="2" hidden="1" customWidth="1"/>
    <col min="7938" max="7938" width="43.375" style="2" customWidth="1"/>
    <col min="7939" max="7939" width="3.375" style="2" customWidth="1"/>
    <col min="7940" max="7943" width="8.75" style="2" customWidth="1"/>
    <col min="7944" max="7944" width="13.625" style="2" customWidth="1"/>
    <col min="7945" max="7945" width="10.875" style="2" customWidth="1"/>
    <col min="7946" max="7946" width="5.125" style="2" customWidth="1"/>
    <col min="7947" max="7947" width="4.5" style="2" customWidth="1"/>
    <col min="7948" max="7948" width="24.375" style="2" customWidth="1"/>
    <col min="7949" max="7949" width="21.25" style="2" customWidth="1"/>
    <col min="7950" max="7950" width="10" style="2" customWidth="1"/>
    <col min="7951" max="7953" width="18" style="2" customWidth="1"/>
    <col min="7954" max="8185" width="9" style="2"/>
    <col min="8186" max="8186" width="4.125" style="2" customWidth="1"/>
    <col min="8187" max="8187" width="19.25" style="2" customWidth="1"/>
    <col min="8188" max="8188" width="21.375" style="2" customWidth="1"/>
    <col min="8189" max="8189" width="6.25" style="2" customWidth="1"/>
    <col min="8190" max="8190" width="4.125" style="2" customWidth="1"/>
    <col min="8191" max="8191" width="6.25" style="2" customWidth="1"/>
    <col min="8192" max="8192" width="7.125" style="2" customWidth="1"/>
    <col min="8193" max="8193" width="0" style="2" hidden="1" customWidth="1"/>
    <col min="8194" max="8194" width="43.375" style="2" customWidth="1"/>
    <col min="8195" max="8195" width="3.375" style="2" customWidth="1"/>
    <col min="8196" max="8199" width="8.75" style="2" customWidth="1"/>
    <col min="8200" max="8200" width="13.625" style="2" customWidth="1"/>
    <col min="8201" max="8201" width="10.875" style="2" customWidth="1"/>
    <col min="8202" max="8202" width="5.125" style="2" customWidth="1"/>
    <col min="8203" max="8203" width="4.5" style="2" customWidth="1"/>
    <col min="8204" max="8204" width="24.375" style="2" customWidth="1"/>
    <col min="8205" max="8205" width="21.25" style="2" customWidth="1"/>
    <col min="8206" max="8206" width="10" style="2" customWidth="1"/>
    <col min="8207" max="8209" width="18" style="2" customWidth="1"/>
    <col min="8210" max="8441" width="9" style="2"/>
    <col min="8442" max="8442" width="4.125" style="2" customWidth="1"/>
    <col min="8443" max="8443" width="19.25" style="2" customWidth="1"/>
    <col min="8444" max="8444" width="21.375" style="2" customWidth="1"/>
    <col min="8445" max="8445" width="6.25" style="2" customWidth="1"/>
    <col min="8446" max="8446" width="4.125" style="2" customWidth="1"/>
    <col min="8447" max="8447" width="6.25" style="2" customWidth="1"/>
    <col min="8448" max="8448" width="7.125" style="2" customWidth="1"/>
    <col min="8449" max="8449" width="0" style="2" hidden="1" customWidth="1"/>
    <col min="8450" max="8450" width="43.375" style="2" customWidth="1"/>
    <col min="8451" max="8451" width="3.375" style="2" customWidth="1"/>
    <col min="8452" max="8455" width="8.75" style="2" customWidth="1"/>
    <col min="8456" max="8456" width="13.625" style="2" customWidth="1"/>
    <col min="8457" max="8457" width="10.875" style="2" customWidth="1"/>
    <col min="8458" max="8458" width="5.125" style="2" customWidth="1"/>
    <col min="8459" max="8459" width="4.5" style="2" customWidth="1"/>
    <col min="8460" max="8460" width="24.375" style="2" customWidth="1"/>
    <col min="8461" max="8461" width="21.25" style="2" customWidth="1"/>
    <col min="8462" max="8462" width="10" style="2" customWidth="1"/>
    <col min="8463" max="8465" width="18" style="2" customWidth="1"/>
    <col min="8466" max="8697" width="9" style="2"/>
    <col min="8698" max="8698" width="4.125" style="2" customWidth="1"/>
    <col min="8699" max="8699" width="19.25" style="2" customWidth="1"/>
    <col min="8700" max="8700" width="21.375" style="2" customWidth="1"/>
    <col min="8701" max="8701" width="6.25" style="2" customWidth="1"/>
    <col min="8702" max="8702" width="4.125" style="2" customWidth="1"/>
    <col min="8703" max="8703" width="6.25" style="2" customWidth="1"/>
    <col min="8704" max="8704" width="7.125" style="2" customWidth="1"/>
    <col min="8705" max="8705" width="0" style="2" hidden="1" customWidth="1"/>
    <col min="8706" max="8706" width="43.375" style="2" customWidth="1"/>
    <col min="8707" max="8707" width="3.375" style="2" customWidth="1"/>
    <col min="8708" max="8711" width="8.75" style="2" customWidth="1"/>
    <col min="8712" max="8712" width="13.625" style="2" customWidth="1"/>
    <col min="8713" max="8713" width="10.875" style="2" customWidth="1"/>
    <col min="8714" max="8714" width="5.125" style="2" customWidth="1"/>
    <col min="8715" max="8715" width="4.5" style="2" customWidth="1"/>
    <col min="8716" max="8716" width="24.375" style="2" customWidth="1"/>
    <col min="8717" max="8717" width="21.25" style="2" customWidth="1"/>
    <col min="8718" max="8718" width="10" style="2" customWidth="1"/>
    <col min="8719" max="8721" width="18" style="2" customWidth="1"/>
    <col min="8722" max="8953" width="9" style="2"/>
    <col min="8954" max="8954" width="4.125" style="2" customWidth="1"/>
    <col min="8955" max="8955" width="19.25" style="2" customWidth="1"/>
    <col min="8956" max="8956" width="21.375" style="2" customWidth="1"/>
    <col min="8957" max="8957" width="6.25" style="2" customWidth="1"/>
    <col min="8958" max="8958" width="4.125" style="2" customWidth="1"/>
    <col min="8959" max="8959" width="6.25" style="2" customWidth="1"/>
    <col min="8960" max="8960" width="7.125" style="2" customWidth="1"/>
    <col min="8961" max="8961" width="0" style="2" hidden="1" customWidth="1"/>
    <col min="8962" max="8962" width="43.375" style="2" customWidth="1"/>
    <col min="8963" max="8963" width="3.375" style="2" customWidth="1"/>
    <col min="8964" max="8967" width="8.75" style="2" customWidth="1"/>
    <col min="8968" max="8968" width="13.625" style="2" customWidth="1"/>
    <col min="8969" max="8969" width="10.875" style="2" customWidth="1"/>
    <col min="8970" max="8970" width="5.125" style="2" customWidth="1"/>
    <col min="8971" max="8971" width="4.5" style="2" customWidth="1"/>
    <col min="8972" max="8972" width="24.375" style="2" customWidth="1"/>
    <col min="8973" max="8973" width="21.25" style="2" customWidth="1"/>
    <col min="8974" max="8974" width="10" style="2" customWidth="1"/>
    <col min="8975" max="8977" width="18" style="2" customWidth="1"/>
    <col min="8978" max="9209" width="9" style="2"/>
    <col min="9210" max="9210" width="4.125" style="2" customWidth="1"/>
    <col min="9211" max="9211" width="19.25" style="2" customWidth="1"/>
    <col min="9212" max="9212" width="21.375" style="2" customWidth="1"/>
    <col min="9213" max="9213" width="6.25" style="2" customWidth="1"/>
    <col min="9214" max="9214" width="4.125" style="2" customWidth="1"/>
    <col min="9215" max="9215" width="6.25" style="2" customWidth="1"/>
    <col min="9216" max="9216" width="7.125" style="2" customWidth="1"/>
    <col min="9217" max="9217" width="0" style="2" hidden="1" customWidth="1"/>
    <col min="9218" max="9218" width="43.375" style="2" customWidth="1"/>
    <col min="9219" max="9219" width="3.375" style="2" customWidth="1"/>
    <col min="9220" max="9223" width="8.75" style="2" customWidth="1"/>
    <col min="9224" max="9224" width="13.625" style="2" customWidth="1"/>
    <col min="9225" max="9225" width="10.875" style="2" customWidth="1"/>
    <col min="9226" max="9226" width="5.125" style="2" customWidth="1"/>
    <col min="9227" max="9227" width="4.5" style="2" customWidth="1"/>
    <col min="9228" max="9228" width="24.375" style="2" customWidth="1"/>
    <col min="9229" max="9229" width="21.25" style="2" customWidth="1"/>
    <col min="9230" max="9230" width="10" style="2" customWidth="1"/>
    <col min="9231" max="9233" width="18" style="2" customWidth="1"/>
    <col min="9234" max="9465" width="9" style="2"/>
    <col min="9466" max="9466" width="4.125" style="2" customWidth="1"/>
    <col min="9467" max="9467" width="19.25" style="2" customWidth="1"/>
    <col min="9468" max="9468" width="21.375" style="2" customWidth="1"/>
    <col min="9469" max="9469" width="6.25" style="2" customWidth="1"/>
    <col min="9470" max="9470" width="4.125" style="2" customWidth="1"/>
    <col min="9471" max="9471" width="6.25" style="2" customWidth="1"/>
    <col min="9472" max="9472" width="7.125" style="2" customWidth="1"/>
    <col min="9473" max="9473" width="0" style="2" hidden="1" customWidth="1"/>
    <col min="9474" max="9474" width="43.375" style="2" customWidth="1"/>
    <col min="9475" max="9475" width="3.375" style="2" customWidth="1"/>
    <col min="9476" max="9479" width="8.75" style="2" customWidth="1"/>
    <col min="9480" max="9480" width="13.625" style="2" customWidth="1"/>
    <col min="9481" max="9481" width="10.875" style="2" customWidth="1"/>
    <col min="9482" max="9482" width="5.125" style="2" customWidth="1"/>
    <col min="9483" max="9483" width="4.5" style="2" customWidth="1"/>
    <col min="9484" max="9484" width="24.375" style="2" customWidth="1"/>
    <col min="9485" max="9485" width="21.25" style="2" customWidth="1"/>
    <col min="9486" max="9486" width="10" style="2" customWidth="1"/>
    <col min="9487" max="9489" width="18" style="2" customWidth="1"/>
    <col min="9490" max="9721" width="9" style="2"/>
    <col min="9722" max="9722" width="4.125" style="2" customWidth="1"/>
    <col min="9723" max="9723" width="19.25" style="2" customWidth="1"/>
    <col min="9724" max="9724" width="21.375" style="2" customWidth="1"/>
    <col min="9725" max="9725" width="6.25" style="2" customWidth="1"/>
    <col min="9726" max="9726" width="4.125" style="2" customWidth="1"/>
    <col min="9727" max="9727" width="6.25" style="2" customWidth="1"/>
    <col min="9728" max="9728" width="7.125" style="2" customWidth="1"/>
    <col min="9729" max="9729" width="0" style="2" hidden="1" customWidth="1"/>
    <col min="9730" max="9730" width="43.375" style="2" customWidth="1"/>
    <col min="9731" max="9731" width="3.375" style="2" customWidth="1"/>
    <col min="9732" max="9735" width="8.75" style="2" customWidth="1"/>
    <col min="9736" max="9736" width="13.625" style="2" customWidth="1"/>
    <col min="9737" max="9737" width="10.875" style="2" customWidth="1"/>
    <col min="9738" max="9738" width="5.125" style="2" customWidth="1"/>
    <col min="9739" max="9739" width="4.5" style="2" customWidth="1"/>
    <col min="9740" max="9740" width="24.375" style="2" customWidth="1"/>
    <col min="9741" max="9741" width="21.25" style="2" customWidth="1"/>
    <col min="9742" max="9742" width="10" style="2" customWidth="1"/>
    <col min="9743" max="9745" width="18" style="2" customWidth="1"/>
    <col min="9746" max="9977" width="9" style="2"/>
    <col min="9978" max="9978" width="4.125" style="2" customWidth="1"/>
    <col min="9979" max="9979" width="19.25" style="2" customWidth="1"/>
    <col min="9980" max="9980" width="21.375" style="2" customWidth="1"/>
    <col min="9981" max="9981" width="6.25" style="2" customWidth="1"/>
    <col min="9982" max="9982" width="4.125" style="2" customWidth="1"/>
    <col min="9983" max="9983" width="6.25" style="2" customWidth="1"/>
    <col min="9984" max="9984" width="7.125" style="2" customWidth="1"/>
    <col min="9985" max="9985" width="0" style="2" hidden="1" customWidth="1"/>
    <col min="9986" max="9986" width="43.375" style="2" customWidth="1"/>
    <col min="9987" max="9987" width="3.375" style="2" customWidth="1"/>
    <col min="9988" max="9991" width="8.75" style="2" customWidth="1"/>
    <col min="9992" max="9992" width="13.625" style="2" customWidth="1"/>
    <col min="9993" max="9993" width="10.875" style="2" customWidth="1"/>
    <col min="9994" max="9994" width="5.125" style="2" customWidth="1"/>
    <col min="9995" max="9995" width="4.5" style="2" customWidth="1"/>
    <col min="9996" max="9996" width="24.375" style="2" customWidth="1"/>
    <col min="9997" max="9997" width="21.25" style="2" customWidth="1"/>
    <col min="9998" max="9998" width="10" style="2" customWidth="1"/>
    <col min="9999" max="10001" width="18" style="2" customWidth="1"/>
    <col min="10002" max="10233" width="9" style="2"/>
    <col min="10234" max="10234" width="4.125" style="2" customWidth="1"/>
    <col min="10235" max="10235" width="19.25" style="2" customWidth="1"/>
    <col min="10236" max="10236" width="21.375" style="2" customWidth="1"/>
    <col min="10237" max="10237" width="6.25" style="2" customWidth="1"/>
    <col min="10238" max="10238" width="4.125" style="2" customWidth="1"/>
    <col min="10239" max="10239" width="6.25" style="2" customWidth="1"/>
    <col min="10240" max="10240" width="7.125" style="2" customWidth="1"/>
    <col min="10241" max="10241" width="0" style="2" hidden="1" customWidth="1"/>
    <col min="10242" max="10242" width="43.375" style="2" customWidth="1"/>
    <col min="10243" max="10243" width="3.375" style="2" customWidth="1"/>
    <col min="10244" max="10247" width="8.75" style="2" customWidth="1"/>
    <col min="10248" max="10248" width="13.625" style="2" customWidth="1"/>
    <col min="10249" max="10249" width="10.875" style="2" customWidth="1"/>
    <col min="10250" max="10250" width="5.125" style="2" customWidth="1"/>
    <col min="10251" max="10251" width="4.5" style="2" customWidth="1"/>
    <col min="10252" max="10252" width="24.375" style="2" customWidth="1"/>
    <col min="10253" max="10253" width="21.25" style="2" customWidth="1"/>
    <col min="10254" max="10254" width="10" style="2" customWidth="1"/>
    <col min="10255" max="10257" width="18" style="2" customWidth="1"/>
    <col min="10258" max="10489" width="9" style="2"/>
    <col min="10490" max="10490" width="4.125" style="2" customWidth="1"/>
    <col min="10491" max="10491" width="19.25" style="2" customWidth="1"/>
    <col min="10492" max="10492" width="21.375" style="2" customWidth="1"/>
    <col min="10493" max="10493" width="6.25" style="2" customWidth="1"/>
    <col min="10494" max="10494" width="4.125" style="2" customWidth="1"/>
    <col min="10495" max="10495" width="6.25" style="2" customWidth="1"/>
    <col min="10496" max="10496" width="7.125" style="2" customWidth="1"/>
    <col min="10497" max="10497" width="0" style="2" hidden="1" customWidth="1"/>
    <col min="10498" max="10498" width="43.375" style="2" customWidth="1"/>
    <col min="10499" max="10499" width="3.375" style="2" customWidth="1"/>
    <col min="10500" max="10503" width="8.75" style="2" customWidth="1"/>
    <col min="10504" max="10504" width="13.625" style="2" customWidth="1"/>
    <col min="10505" max="10505" width="10.875" style="2" customWidth="1"/>
    <col min="10506" max="10506" width="5.125" style="2" customWidth="1"/>
    <col min="10507" max="10507" width="4.5" style="2" customWidth="1"/>
    <col min="10508" max="10508" width="24.375" style="2" customWidth="1"/>
    <col min="10509" max="10509" width="21.25" style="2" customWidth="1"/>
    <col min="10510" max="10510" width="10" style="2" customWidth="1"/>
    <col min="10511" max="10513" width="18" style="2" customWidth="1"/>
    <col min="10514" max="10745" width="9" style="2"/>
    <col min="10746" max="10746" width="4.125" style="2" customWidth="1"/>
    <col min="10747" max="10747" width="19.25" style="2" customWidth="1"/>
    <col min="10748" max="10748" width="21.375" style="2" customWidth="1"/>
    <col min="10749" max="10749" width="6.25" style="2" customWidth="1"/>
    <col min="10750" max="10750" width="4.125" style="2" customWidth="1"/>
    <col min="10751" max="10751" width="6.25" style="2" customWidth="1"/>
    <col min="10752" max="10752" width="7.125" style="2" customWidth="1"/>
    <col min="10753" max="10753" width="0" style="2" hidden="1" customWidth="1"/>
    <col min="10754" max="10754" width="43.375" style="2" customWidth="1"/>
    <col min="10755" max="10755" width="3.375" style="2" customWidth="1"/>
    <col min="10756" max="10759" width="8.75" style="2" customWidth="1"/>
    <col min="10760" max="10760" width="13.625" style="2" customWidth="1"/>
    <col min="10761" max="10761" width="10.875" style="2" customWidth="1"/>
    <col min="10762" max="10762" width="5.125" style="2" customWidth="1"/>
    <col min="10763" max="10763" width="4.5" style="2" customWidth="1"/>
    <col min="10764" max="10764" width="24.375" style="2" customWidth="1"/>
    <col min="10765" max="10765" width="21.25" style="2" customWidth="1"/>
    <col min="10766" max="10766" width="10" style="2" customWidth="1"/>
    <col min="10767" max="10769" width="18" style="2" customWidth="1"/>
    <col min="10770" max="11001" width="9" style="2"/>
    <col min="11002" max="11002" width="4.125" style="2" customWidth="1"/>
    <col min="11003" max="11003" width="19.25" style="2" customWidth="1"/>
    <col min="11004" max="11004" width="21.375" style="2" customWidth="1"/>
    <col min="11005" max="11005" width="6.25" style="2" customWidth="1"/>
    <col min="11006" max="11006" width="4.125" style="2" customWidth="1"/>
    <col min="11007" max="11007" width="6.25" style="2" customWidth="1"/>
    <col min="11008" max="11008" width="7.125" style="2" customWidth="1"/>
    <col min="11009" max="11009" width="0" style="2" hidden="1" customWidth="1"/>
    <col min="11010" max="11010" width="43.375" style="2" customWidth="1"/>
    <col min="11011" max="11011" width="3.375" style="2" customWidth="1"/>
    <col min="11012" max="11015" width="8.75" style="2" customWidth="1"/>
    <col min="11016" max="11016" width="13.625" style="2" customWidth="1"/>
    <col min="11017" max="11017" width="10.875" style="2" customWidth="1"/>
    <col min="11018" max="11018" width="5.125" style="2" customWidth="1"/>
    <col min="11019" max="11019" width="4.5" style="2" customWidth="1"/>
    <col min="11020" max="11020" width="24.375" style="2" customWidth="1"/>
    <col min="11021" max="11021" width="21.25" style="2" customWidth="1"/>
    <col min="11022" max="11022" width="10" style="2" customWidth="1"/>
    <col min="11023" max="11025" width="18" style="2" customWidth="1"/>
    <col min="11026" max="11257" width="9" style="2"/>
    <col min="11258" max="11258" width="4.125" style="2" customWidth="1"/>
    <col min="11259" max="11259" width="19.25" style="2" customWidth="1"/>
    <col min="11260" max="11260" width="21.375" style="2" customWidth="1"/>
    <col min="11261" max="11261" width="6.25" style="2" customWidth="1"/>
    <col min="11262" max="11262" width="4.125" style="2" customWidth="1"/>
    <col min="11263" max="11263" width="6.25" style="2" customWidth="1"/>
    <col min="11264" max="11264" width="7.125" style="2" customWidth="1"/>
    <col min="11265" max="11265" width="0" style="2" hidden="1" customWidth="1"/>
    <col min="11266" max="11266" width="43.375" style="2" customWidth="1"/>
    <col min="11267" max="11267" width="3.375" style="2" customWidth="1"/>
    <col min="11268" max="11271" width="8.75" style="2" customWidth="1"/>
    <col min="11272" max="11272" width="13.625" style="2" customWidth="1"/>
    <col min="11273" max="11273" width="10.875" style="2" customWidth="1"/>
    <col min="11274" max="11274" width="5.125" style="2" customWidth="1"/>
    <col min="11275" max="11275" width="4.5" style="2" customWidth="1"/>
    <col min="11276" max="11276" width="24.375" style="2" customWidth="1"/>
    <col min="11277" max="11277" width="21.25" style="2" customWidth="1"/>
    <col min="11278" max="11278" width="10" style="2" customWidth="1"/>
    <col min="11279" max="11281" width="18" style="2" customWidth="1"/>
    <col min="11282" max="11513" width="9" style="2"/>
    <col min="11514" max="11514" width="4.125" style="2" customWidth="1"/>
    <col min="11515" max="11515" width="19.25" style="2" customWidth="1"/>
    <col min="11516" max="11516" width="21.375" style="2" customWidth="1"/>
    <col min="11517" max="11517" width="6.25" style="2" customWidth="1"/>
    <col min="11518" max="11518" width="4.125" style="2" customWidth="1"/>
    <col min="11519" max="11519" width="6.25" style="2" customWidth="1"/>
    <col min="11520" max="11520" width="7.125" style="2" customWidth="1"/>
    <col min="11521" max="11521" width="0" style="2" hidden="1" customWidth="1"/>
    <col min="11522" max="11522" width="43.375" style="2" customWidth="1"/>
    <col min="11523" max="11523" width="3.375" style="2" customWidth="1"/>
    <col min="11524" max="11527" width="8.75" style="2" customWidth="1"/>
    <col min="11528" max="11528" width="13.625" style="2" customWidth="1"/>
    <col min="11529" max="11529" width="10.875" style="2" customWidth="1"/>
    <col min="11530" max="11530" width="5.125" style="2" customWidth="1"/>
    <col min="11531" max="11531" width="4.5" style="2" customWidth="1"/>
    <col min="11532" max="11532" width="24.375" style="2" customWidth="1"/>
    <col min="11533" max="11533" width="21.25" style="2" customWidth="1"/>
    <col min="11534" max="11534" width="10" style="2" customWidth="1"/>
    <col min="11535" max="11537" width="18" style="2" customWidth="1"/>
    <col min="11538" max="11769" width="9" style="2"/>
    <col min="11770" max="11770" width="4.125" style="2" customWidth="1"/>
    <col min="11771" max="11771" width="19.25" style="2" customWidth="1"/>
    <col min="11772" max="11772" width="21.375" style="2" customWidth="1"/>
    <col min="11773" max="11773" width="6.25" style="2" customWidth="1"/>
    <col min="11774" max="11774" width="4.125" style="2" customWidth="1"/>
    <col min="11775" max="11775" width="6.25" style="2" customWidth="1"/>
    <col min="11776" max="11776" width="7.125" style="2" customWidth="1"/>
    <col min="11777" max="11777" width="0" style="2" hidden="1" customWidth="1"/>
    <col min="11778" max="11778" width="43.375" style="2" customWidth="1"/>
    <col min="11779" max="11779" width="3.375" style="2" customWidth="1"/>
    <col min="11780" max="11783" width="8.75" style="2" customWidth="1"/>
    <col min="11784" max="11784" width="13.625" style="2" customWidth="1"/>
    <col min="11785" max="11785" width="10.875" style="2" customWidth="1"/>
    <col min="11786" max="11786" width="5.125" style="2" customWidth="1"/>
    <col min="11787" max="11787" width="4.5" style="2" customWidth="1"/>
    <col min="11788" max="11788" width="24.375" style="2" customWidth="1"/>
    <col min="11789" max="11789" width="21.25" style="2" customWidth="1"/>
    <col min="11790" max="11790" width="10" style="2" customWidth="1"/>
    <col min="11791" max="11793" width="18" style="2" customWidth="1"/>
    <col min="11794" max="12025" width="9" style="2"/>
    <col min="12026" max="12026" width="4.125" style="2" customWidth="1"/>
    <col min="12027" max="12027" width="19.25" style="2" customWidth="1"/>
    <col min="12028" max="12028" width="21.375" style="2" customWidth="1"/>
    <col min="12029" max="12029" width="6.25" style="2" customWidth="1"/>
    <col min="12030" max="12030" width="4.125" style="2" customWidth="1"/>
    <col min="12031" max="12031" width="6.25" style="2" customWidth="1"/>
    <col min="12032" max="12032" width="7.125" style="2" customWidth="1"/>
    <col min="12033" max="12033" width="0" style="2" hidden="1" customWidth="1"/>
    <col min="12034" max="12034" width="43.375" style="2" customWidth="1"/>
    <col min="12035" max="12035" width="3.375" style="2" customWidth="1"/>
    <col min="12036" max="12039" width="8.75" style="2" customWidth="1"/>
    <col min="12040" max="12040" width="13.625" style="2" customWidth="1"/>
    <col min="12041" max="12041" width="10.875" style="2" customWidth="1"/>
    <col min="12042" max="12042" width="5.125" style="2" customWidth="1"/>
    <col min="12043" max="12043" width="4.5" style="2" customWidth="1"/>
    <col min="12044" max="12044" width="24.375" style="2" customWidth="1"/>
    <col min="12045" max="12045" width="21.25" style="2" customWidth="1"/>
    <col min="12046" max="12046" width="10" style="2" customWidth="1"/>
    <col min="12047" max="12049" width="18" style="2" customWidth="1"/>
    <col min="12050" max="12281" width="9" style="2"/>
    <col min="12282" max="12282" width="4.125" style="2" customWidth="1"/>
    <col min="12283" max="12283" width="19.25" style="2" customWidth="1"/>
    <col min="12284" max="12284" width="21.375" style="2" customWidth="1"/>
    <col min="12285" max="12285" width="6.25" style="2" customWidth="1"/>
    <col min="12286" max="12286" width="4.125" style="2" customWidth="1"/>
    <col min="12287" max="12287" width="6.25" style="2" customWidth="1"/>
    <col min="12288" max="12288" width="7.125" style="2" customWidth="1"/>
    <col min="12289" max="12289" width="0" style="2" hidden="1" customWidth="1"/>
    <col min="12290" max="12290" width="43.375" style="2" customWidth="1"/>
    <col min="12291" max="12291" width="3.375" style="2" customWidth="1"/>
    <col min="12292" max="12295" width="8.75" style="2" customWidth="1"/>
    <col min="12296" max="12296" width="13.625" style="2" customWidth="1"/>
    <col min="12297" max="12297" width="10.875" style="2" customWidth="1"/>
    <col min="12298" max="12298" width="5.125" style="2" customWidth="1"/>
    <col min="12299" max="12299" width="4.5" style="2" customWidth="1"/>
    <col min="12300" max="12300" width="24.375" style="2" customWidth="1"/>
    <col min="12301" max="12301" width="21.25" style="2" customWidth="1"/>
    <col min="12302" max="12302" width="10" style="2" customWidth="1"/>
    <col min="12303" max="12305" width="18" style="2" customWidth="1"/>
    <col min="12306" max="12537" width="9" style="2"/>
    <col min="12538" max="12538" width="4.125" style="2" customWidth="1"/>
    <col min="12539" max="12539" width="19.25" style="2" customWidth="1"/>
    <col min="12540" max="12540" width="21.375" style="2" customWidth="1"/>
    <col min="12541" max="12541" width="6.25" style="2" customWidth="1"/>
    <col min="12542" max="12542" width="4.125" style="2" customWidth="1"/>
    <col min="12543" max="12543" width="6.25" style="2" customWidth="1"/>
    <col min="12544" max="12544" width="7.125" style="2" customWidth="1"/>
    <col min="12545" max="12545" width="0" style="2" hidden="1" customWidth="1"/>
    <col min="12546" max="12546" width="43.375" style="2" customWidth="1"/>
    <col min="12547" max="12547" width="3.375" style="2" customWidth="1"/>
    <col min="12548" max="12551" width="8.75" style="2" customWidth="1"/>
    <col min="12552" max="12552" width="13.625" style="2" customWidth="1"/>
    <col min="12553" max="12553" width="10.875" style="2" customWidth="1"/>
    <col min="12554" max="12554" width="5.125" style="2" customWidth="1"/>
    <col min="12555" max="12555" width="4.5" style="2" customWidth="1"/>
    <col min="12556" max="12556" width="24.375" style="2" customWidth="1"/>
    <col min="12557" max="12557" width="21.25" style="2" customWidth="1"/>
    <col min="12558" max="12558" width="10" style="2" customWidth="1"/>
    <col min="12559" max="12561" width="18" style="2" customWidth="1"/>
    <col min="12562" max="12793" width="9" style="2"/>
    <col min="12794" max="12794" width="4.125" style="2" customWidth="1"/>
    <col min="12795" max="12795" width="19.25" style="2" customWidth="1"/>
    <col min="12796" max="12796" width="21.375" style="2" customWidth="1"/>
    <col min="12797" max="12797" width="6.25" style="2" customWidth="1"/>
    <col min="12798" max="12798" width="4.125" style="2" customWidth="1"/>
    <col min="12799" max="12799" width="6.25" style="2" customWidth="1"/>
    <col min="12800" max="12800" width="7.125" style="2" customWidth="1"/>
    <col min="12801" max="12801" width="0" style="2" hidden="1" customWidth="1"/>
    <col min="12802" max="12802" width="43.375" style="2" customWidth="1"/>
    <col min="12803" max="12803" width="3.375" style="2" customWidth="1"/>
    <col min="12804" max="12807" width="8.75" style="2" customWidth="1"/>
    <col min="12808" max="12808" width="13.625" style="2" customWidth="1"/>
    <col min="12809" max="12809" width="10.875" style="2" customWidth="1"/>
    <col min="12810" max="12810" width="5.125" style="2" customWidth="1"/>
    <col min="12811" max="12811" width="4.5" style="2" customWidth="1"/>
    <col min="12812" max="12812" width="24.375" style="2" customWidth="1"/>
    <col min="12813" max="12813" width="21.25" style="2" customWidth="1"/>
    <col min="12814" max="12814" width="10" style="2" customWidth="1"/>
    <col min="12815" max="12817" width="18" style="2" customWidth="1"/>
    <col min="12818" max="13049" width="9" style="2"/>
    <col min="13050" max="13050" width="4.125" style="2" customWidth="1"/>
    <col min="13051" max="13051" width="19.25" style="2" customWidth="1"/>
    <col min="13052" max="13052" width="21.375" style="2" customWidth="1"/>
    <col min="13053" max="13053" width="6.25" style="2" customWidth="1"/>
    <col min="13054" max="13054" width="4.125" style="2" customWidth="1"/>
    <col min="13055" max="13055" width="6.25" style="2" customWidth="1"/>
    <col min="13056" max="13056" width="7.125" style="2" customWidth="1"/>
    <col min="13057" max="13057" width="0" style="2" hidden="1" customWidth="1"/>
    <col min="13058" max="13058" width="43.375" style="2" customWidth="1"/>
    <col min="13059" max="13059" width="3.375" style="2" customWidth="1"/>
    <col min="13060" max="13063" width="8.75" style="2" customWidth="1"/>
    <col min="13064" max="13064" width="13.625" style="2" customWidth="1"/>
    <col min="13065" max="13065" width="10.875" style="2" customWidth="1"/>
    <col min="13066" max="13066" width="5.125" style="2" customWidth="1"/>
    <col min="13067" max="13067" width="4.5" style="2" customWidth="1"/>
    <col min="13068" max="13068" width="24.375" style="2" customWidth="1"/>
    <col min="13069" max="13069" width="21.25" style="2" customWidth="1"/>
    <col min="13070" max="13070" width="10" style="2" customWidth="1"/>
    <col min="13071" max="13073" width="18" style="2" customWidth="1"/>
    <col min="13074" max="13305" width="9" style="2"/>
    <col min="13306" max="13306" width="4.125" style="2" customWidth="1"/>
    <col min="13307" max="13307" width="19.25" style="2" customWidth="1"/>
    <col min="13308" max="13308" width="21.375" style="2" customWidth="1"/>
    <col min="13309" max="13309" width="6.25" style="2" customWidth="1"/>
    <col min="13310" max="13310" width="4.125" style="2" customWidth="1"/>
    <col min="13311" max="13311" width="6.25" style="2" customWidth="1"/>
    <col min="13312" max="13312" width="7.125" style="2" customWidth="1"/>
    <col min="13313" max="13313" width="0" style="2" hidden="1" customWidth="1"/>
    <col min="13314" max="13314" width="43.375" style="2" customWidth="1"/>
    <col min="13315" max="13315" width="3.375" style="2" customWidth="1"/>
    <col min="13316" max="13319" width="8.75" style="2" customWidth="1"/>
    <col min="13320" max="13320" width="13.625" style="2" customWidth="1"/>
    <col min="13321" max="13321" width="10.875" style="2" customWidth="1"/>
    <col min="13322" max="13322" width="5.125" style="2" customWidth="1"/>
    <col min="13323" max="13323" width="4.5" style="2" customWidth="1"/>
    <col min="13324" max="13324" width="24.375" style="2" customWidth="1"/>
    <col min="13325" max="13325" width="21.25" style="2" customWidth="1"/>
    <col min="13326" max="13326" width="10" style="2" customWidth="1"/>
    <col min="13327" max="13329" width="18" style="2" customWidth="1"/>
    <col min="13330" max="13561" width="9" style="2"/>
    <col min="13562" max="13562" width="4.125" style="2" customWidth="1"/>
    <col min="13563" max="13563" width="19.25" style="2" customWidth="1"/>
    <col min="13564" max="13564" width="21.375" style="2" customWidth="1"/>
    <col min="13565" max="13565" width="6.25" style="2" customWidth="1"/>
    <col min="13566" max="13566" width="4.125" style="2" customWidth="1"/>
    <col min="13567" max="13567" width="6.25" style="2" customWidth="1"/>
    <col min="13568" max="13568" width="7.125" style="2" customWidth="1"/>
    <col min="13569" max="13569" width="0" style="2" hidden="1" customWidth="1"/>
    <col min="13570" max="13570" width="43.375" style="2" customWidth="1"/>
    <col min="13571" max="13571" width="3.375" style="2" customWidth="1"/>
    <col min="13572" max="13575" width="8.75" style="2" customWidth="1"/>
    <col min="13576" max="13576" width="13.625" style="2" customWidth="1"/>
    <col min="13577" max="13577" width="10.875" style="2" customWidth="1"/>
    <col min="13578" max="13578" width="5.125" style="2" customWidth="1"/>
    <col min="13579" max="13579" width="4.5" style="2" customWidth="1"/>
    <col min="13580" max="13580" width="24.375" style="2" customWidth="1"/>
    <col min="13581" max="13581" width="21.25" style="2" customWidth="1"/>
    <col min="13582" max="13582" width="10" style="2" customWidth="1"/>
    <col min="13583" max="13585" width="18" style="2" customWidth="1"/>
    <col min="13586" max="13817" width="9" style="2"/>
    <col min="13818" max="13818" width="4.125" style="2" customWidth="1"/>
    <col min="13819" max="13819" width="19.25" style="2" customWidth="1"/>
    <col min="13820" max="13820" width="21.375" style="2" customWidth="1"/>
    <col min="13821" max="13821" width="6.25" style="2" customWidth="1"/>
    <col min="13822" max="13822" width="4.125" style="2" customWidth="1"/>
    <col min="13823" max="13823" width="6.25" style="2" customWidth="1"/>
    <col min="13824" max="13824" width="7.125" style="2" customWidth="1"/>
    <col min="13825" max="13825" width="0" style="2" hidden="1" customWidth="1"/>
    <col min="13826" max="13826" width="43.375" style="2" customWidth="1"/>
    <col min="13827" max="13827" width="3.375" style="2" customWidth="1"/>
    <col min="13828" max="13831" width="8.75" style="2" customWidth="1"/>
    <col min="13832" max="13832" width="13.625" style="2" customWidth="1"/>
    <col min="13833" max="13833" width="10.875" style="2" customWidth="1"/>
    <col min="13834" max="13834" width="5.125" style="2" customWidth="1"/>
    <col min="13835" max="13835" width="4.5" style="2" customWidth="1"/>
    <col min="13836" max="13836" width="24.375" style="2" customWidth="1"/>
    <col min="13837" max="13837" width="21.25" style="2" customWidth="1"/>
    <col min="13838" max="13838" width="10" style="2" customWidth="1"/>
    <col min="13839" max="13841" width="18" style="2" customWidth="1"/>
    <col min="13842" max="14073" width="9" style="2"/>
    <col min="14074" max="14074" width="4.125" style="2" customWidth="1"/>
    <col min="14075" max="14075" width="19.25" style="2" customWidth="1"/>
    <col min="14076" max="14076" width="21.375" style="2" customWidth="1"/>
    <col min="14077" max="14077" width="6.25" style="2" customWidth="1"/>
    <col min="14078" max="14078" width="4.125" style="2" customWidth="1"/>
    <col min="14079" max="14079" width="6.25" style="2" customWidth="1"/>
    <col min="14080" max="14080" width="7.125" style="2" customWidth="1"/>
    <col min="14081" max="14081" width="0" style="2" hidden="1" customWidth="1"/>
    <col min="14082" max="14082" width="43.375" style="2" customWidth="1"/>
    <col min="14083" max="14083" width="3.375" style="2" customWidth="1"/>
    <col min="14084" max="14087" width="8.75" style="2" customWidth="1"/>
    <col min="14088" max="14088" width="13.625" style="2" customWidth="1"/>
    <col min="14089" max="14089" width="10.875" style="2" customWidth="1"/>
    <col min="14090" max="14090" width="5.125" style="2" customWidth="1"/>
    <col min="14091" max="14091" width="4.5" style="2" customWidth="1"/>
    <col min="14092" max="14092" width="24.375" style="2" customWidth="1"/>
    <col min="14093" max="14093" width="21.25" style="2" customWidth="1"/>
    <col min="14094" max="14094" width="10" style="2" customWidth="1"/>
    <col min="14095" max="14097" width="18" style="2" customWidth="1"/>
    <col min="14098" max="14329" width="9" style="2"/>
    <col min="14330" max="14330" width="4.125" style="2" customWidth="1"/>
    <col min="14331" max="14331" width="19.25" style="2" customWidth="1"/>
    <col min="14332" max="14332" width="21.375" style="2" customWidth="1"/>
    <col min="14333" max="14333" width="6.25" style="2" customWidth="1"/>
    <col min="14334" max="14334" width="4.125" style="2" customWidth="1"/>
    <col min="14335" max="14335" width="6.25" style="2" customWidth="1"/>
    <col min="14336" max="14336" width="7.125" style="2" customWidth="1"/>
    <col min="14337" max="14337" width="0" style="2" hidden="1" customWidth="1"/>
    <col min="14338" max="14338" width="43.375" style="2" customWidth="1"/>
    <col min="14339" max="14339" width="3.375" style="2" customWidth="1"/>
    <col min="14340" max="14343" width="8.75" style="2" customWidth="1"/>
    <col min="14344" max="14344" width="13.625" style="2" customWidth="1"/>
    <col min="14345" max="14345" width="10.875" style="2" customWidth="1"/>
    <col min="14346" max="14346" width="5.125" style="2" customWidth="1"/>
    <col min="14347" max="14347" width="4.5" style="2" customWidth="1"/>
    <col min="14348" max="14348" width="24.375" style="2" customWidth="1"/>
    <col min="14349" max="14349" width="21.25" style="2" customWidth="1"/>
    <col min="14350" max="14350" width="10" style="2" customWidth="1"/>
    <col min="14351" max="14353" width="18" style="2" customWidth="1"/>
    <col min="14354" max="14585" width="9" style="2"/>
    <col min="14586" max="14586" width="4.125" style="2" customWidth="1"/>
    <col min="14587" max="14587" width="19.25" style="2" customWidth="1"/>
    <col min="14588" max="14588" width="21.375" style="2" customWidth="1"/>
    <col min="14589" max="14589" width="6.25" style="2" customWidth="1"/>
    <col min="14590" max="14590" width="4.125" style="2" customWidth="1"/>
    <col min="14591" max="14591" width="6.25" style="2" customWidth="1"/>
    <col min="14592" max="14592" width="7.125" style="2" customWidth="1"/>
    <col min="14593" max="14593" width="0" style="2" hidden="1" customWidth="1"/>
    <col min="14594" max="14594" width="43.375" style="2" customWidth="1"/>
    <col min="14595" max="14595" width="3.375" style="2" customWidth="1"/>
    <col min="14596" max="14599" width="8.75" style="2" customWidth="1"/>
    <col min="14600" max="14600" width="13.625" style="2" customWidth="1"/>
    <col min="14601" max="14601" width="10.875" style="2" customWidth="1"/>
    <col min="14602" max="14602" width="5.125" style="2" customWidth="1"/>
    <col min="14603" max="14603" width="4.5" style="2" customWidth="1"/>
    <col min="14604" max="14604" width="24.375" style="2" customWidth="1"/>
    <col min="14605" max="14605" width="21.25" style="2" customWidth="1"/>
    <col min="14606" max="14606" width="10" style="2" customWidth="1"/>
    <col min="14607" max="14609" width="18" style="2" customWidth="1"/>
    <col min="14610" max="14841" width="9" style="2"/>
    <col min="14842" max="14842" width="4.125" style="2" customWidth="1"/>
    <col min="14843" max="14843" width="19.25" style="2" customWidth="1"/>
    <col min="14844" max="14844" width="21.375" style="2" customWidth="1"/>
    <col min="14845" max="14845" width="6.25" style="2" customWidth="1"/>
    <col min="14846" max="14846" width="4.125" style="2" customWidth="1"/>
    <col min="14847" max="14847" width="6.25" style="2" customWidth="1"/>
    <col min="14848" max="14848" width="7.125" style="2" customWidth="1"/>
    <col min="14849" max="14849" width="0" style="2" hidden="1" customWidth="1"/>
    <col min="14850" max="14850" width="43.375" style="2" customWidth="1"/>
    <col min="14851" max="14851" width="3.375" style="2" customWidth="1"/>
    <col min="14852" max="14855" width="8.75" style="2" customWidth="1"/>
    <col min="14856" max="14856" width="13.625" style="2" customWidth="1"/>
    <col min="14857" max="14857" width="10.875" style="2" customWidth="1"/>
    <col min="14858" max="14858" width="5.125" style="2" customWidth="1"/>
    <col min="14859" max="14859" width="4.5" style="2" customWidth="1"/>
    <col min="14860" max="14860" width="24.375" style="2" customWidth="1"/>
    <col min="14861" max="14861" width="21.25" style="2" customWidth="1"/>
    <col min="14862" max="14862" width="10" style="2" customWidth="1"/>
    <col min="14863" max="14865" width="18" style="2" customWidth="1"/>
    <col min="14866" max="15097" width="9" style="2"/>
    <col min="15098" max="15098" width="4.125" style="2" customWidth="1"/>
    <col min="15099" max="15099" width="19.25" style="2" customWidth="1"/>
    <col min="15100" max="15100" width="21.375" style="2" customWidth="1"/>
    <col min="15101" max="15101" width="6.25" style="2" customWidth="1"/>
    <col min="15102" max="15102" width="4.125" style="2" customWidth="1"/>
    <col min="15103" max="15103" width="6.25" style="2" customWidth="1"/>
    <col min="15104" max="15104" width="7.125" style="2" customWidth="1"/>
    <col min="15105" max="15105" width="0" style="2" hidden="1" customWidth="1"/>
    <col min="15106" max="15106" width="43.375" style="2" customWidth="1"/>
    <col min="15107" max="15107" width="3.375" style="2" customWidth="1"/>
    <col min="15108" max="15111" width="8.75" style="2" customWidth="1"/>
    <col min="15112" max="15112" width="13.625" style="2" customWidth="1"/>
    <col min="15113" max="15113" width="10.875" style="2" customWidth="1"/>
    <col min="15114" max="15114" width="5.125" style="2" customWidth="1"/>
    <col min="15115" max="15115" width="4.5" style="2" customWidth="1"/>
    <col min="15116" max="15116" width="24.375" style="2" customWidth="1"/>
    <col min="15117" max="15117" width="21.25" style="2" customWidth="1"/>
    <col min="15118" max="15118" width="10" style="2" customWidth="1"/>
    <col min="15119" max="15121" width="18" style="2" customWidth="1"/>
    <col min="15122" max="15353" width="9" style="2"/>
    <col min="15354" max="15354" width="4.125" style="2" customWidth="1"/>
    <col min="15355" max="15355" width="19.25" style="2" customWidth="1"/>
    <col min="15356" max="15356" width="21.375" style="2" customWidth="1"/>
    <col min="15357" max="15357" width="6.25" style="2" customWidth="1"/>
    <col min="15358" max="15358" width="4.125" style="2" customWidth="1"/>
    <col min="15359" max="15359" width="6.25" style="2" customWidth="1"/>
    <col min="15360" max="15360" width="7.125" style="2" customWidth="1"/>
    <col min="15361" max="15361" width="0" style="2" hidden="1" customWidth="1"/>
    <col min="15362" max="15362" width="43.375" style="2" customWidth="1"/>
    <col min="15363" max="15363" width="3.375" style="2" customWidth="1"/>
    <col min="15364" max="15367" width="8.75" style="2" customWidth="1"/>
    <col min="15368" max="15368" width="13.625" style="2" customWidth="1"/>
    <col min="15369" max="15369" width="10.875" style="2" customWidth="1"/>
    <col min="15370" max="15370" width="5.125" style="2" customWidth="1"/>
    <col min="15371" max="15371" width="4.5" style="2" customWidth="1"/>
    <col min="15372" max="15372" width="24.375" style="2" customWidth="1"/>
    <col min="15373" max="15373" width="21.25" style="2" customWidth="1"/>
    <col min="15374" max="15374" width="10" style="2" customWidth="1"/>
    <col min="15375" max="15377" width="18" style="2" customWidth="1"/>
    <col min="15378" max="15609" width="9" style="2"/>
    <col min="15610" max="15610" width="4.125" style="2" customWidth="1"/>
    <col min="15611" max="15611" width="19.25" style="2" customWidth="1"/>
    <col min="15612" max="15612" width="21.375" style="2" customWidth="1"/>
    <col min="15613" max="15613" width="6.25" style="2" customWidth="1"/>
    <col min="15614" max="15614" width="4.125" style="2" customWidth="1"/>
    <col min="15615" max="15615" width="6.25" style="2" customWidth="1"/>
    <col min="15616" max="15616" width="7.125" style="2" customWidth="1"/>
    <col min="15617" max="15617" width="0" style="2" hidden="1" customWidth="1"/>
    <col min="15618" max="15618" width="43.375" style="2" customWidth="1"/>
    <col min="15619" max="15619" width="3.375" style="2" customWidth="1"/>
    <col min="15620" max="15623" width="8.75" style="2" customWidth="1"/>
    <col min="15624" max="15624" width="13.625" style="2" customWidth="1"/>
    <col min="15625" max="15625" width="10.875" style="2" customWidth="1"/>
    <col min="15626" max="15626" width="5.125" style="2" customWidth="1"/>
    <col min="15627" max="15627" width="4.5" style="2" customWidth="1"/>
    <col min="15628" max="15628" width="24.375" style="2" customWidth="1"/>
    <col min="15629" max="15629" width="21.25" style="2" customWidth="1"/>
    <col min="15630" max="15630" width="10" style="2" customWidth="1"/>
    <col min="15631" max="15633" width="18" style="2" customWidth="1"/>
    <col min="15634" max="15865" width="9" style="2"/>
    <col min="15866" max="15866" width="4.125" style="2" customWidth="1"/>
    <col min="15867" max="15867" width="19.25" style="2" customWidth="1"/>
    <col min="15868" max="15868" width="21.375" style="2" customWidth="1"/>
    <col min="15869" max="15869" width="6.25" style="2" customWidth="1"/>
    <col min="15870" max="15870" width="4.125" style="2" customWidth="1"/>
    <col min="15871" max="15871" width="6.25" style="2" customWidth="1"/>
    <col min="15872" max="15872" width="7.125" style="2" customWidth="1"/>
    <col min="15873" max="15873" width="0" style="2" hidden="1" customWidth="1"/>
    <col min="15874" max="15874" width="43.375" style="2" customWidth="1"/>
    <col min="15875" max="15875" width="3.375" style="2" customWidth="1"/>
    <col min="15876" max="15879" width="8.75" style="2" customWidth="1"/>
    <col min="15880" max="15880" width="13.625" style="2" customWidth="1"/>
    <col min="15881" max="15881" width="10.875" style="2" customWidth="1"/>
    <col min="15882" max="15882" width="5.125" style="2" customWidth="1"/>
    <col min="15883" max="15883" width="4.5" style="2" customWidth="1"/>
    <col min="15884" max="15884" width="24.375" style="2" customWidth="1"/>
    <col min="15885" max="15885" width="21.25" style="2" customWidth="1"/>
    <col min="15886" max="15886" width="10" style="2" customWidth="1"/>
    <col min="15887" max="15889" width="18" style="2" customWidth="1"/>
    <col min="15890" max="16121" width="9" style="2"/>
    <col min="16122" max="16122" width="4.125" style="2" customWidth="1"/>
    <col min="16123" max="16123" width="19.25" style="2" customWidth="1"/>
    <col min="16124" max="16124" width="21.375" style="2" customWidth="1"/>
    <col min="16125" max="16125" width="6.25" style="2" customWidth="1"/>
    <col min="16126" max="16126" width="4.125" style="2" customWidth="1"/>
    <col min="16127" max="16127" width="6.25" style="2" customWidth="1"/>
    <col min="16128" max="16128" width="7.125" style="2" customWidth="1"/>
    <col min="16129" max="16129" width="0" style="2" hidden="1" customWidth="1"/>
    <col min="16130" max="16130" width="43.375" style="2" customWidth="1"/>
    <col min="16131" max="16131" width="3.375" style="2" customWidth="1"/>
    <col min="16132" max="16135" width="8.75" style="2" customWidth="1"/>
    <col min="16136" max="16136" width="13.625" style="2" customWidth="1"/>
    <col min="16137" max="16137" width="10.875" style="2" customWidth="1"/>
    <col min="16138" max="16138" width="5.125" style="2" customWidth="1"/>
    <col min="16139" max="16139" width="4.5" style="2" customWidth="1"/>
    <col min="16140" max="16140" width="24.375" style="2" customWidth="1"/>
    <col min="16141" max="16141" width="21.25" style="2" customWidth="1"/>
    <col min="16142" max="16142" width="10" style="2" customWidth="1"/>
    <col min="16143" max="16145" width="18" style="2" customWidth="1"/>
    <col min="16146" max="16384" width="9" style="2"/>
  </cols>
  <sheetData>
    <row r="1" spans="1:17" ht="30.75" customHeight="1" x14ac:dyDescent="0.15">
      <c r="A1" s="85" t="s">
        <v>85</v>
      </c>
      <c r="B1" s="85"/>
      <c r="C1" s="86" t="s">
        <v>1</v>
      </c>
      <c r="D1" s="86"/>
      <c r="E1" s="86"/>
      <c r="F1" s="86"/>
      <c r="G1" s="86"/>
      <c r="H1" s="86"/>
      <c r="I1" s="86"/>
      <c r="J1" s="86"/>
      <c r="K1" s="86"/>
      <c r="L1" s="1"/>
      <c r="M1" s="1"/>
      <c r="N1" s="1"/>
      <c r="O1" s="2"/>
      <c r="P1" s="2"/>
      <c r="Q1" s="2"/>
    </row>
    <row r="2" spans="1:17" ht="18.75" customHeight="1" x14ac:dyDescent="0.15">
      <c r="A2" s="74"/>
      <c r="B2" s="74"/>
      <c r="C2" s="75"/>
      <c r="D2" s="3"/>
      <c r="E2" s="75"/>
      <c r="F2" s="4"/>
      <c r="G2" s="4"/>
      <c r="H2" s="4"/>
      <c r="I2" s="75"/>
      <c r="J2" s="75"/>
      <c r="K2" s="87" t="s">
        <v>2</v>
      </c>
      <c r="L2" s="87"/>
      <c r="M2" s="87"/>
      <c r="N2" s="1"/>
      <c r="O2" s="2"/>
      <c r="P2" s="2"/>
      <c r="Q2" s="2"/>
    </row>
    <row r="3" spans="1:17" ht="15.75" customHeight="1" x14ac:dyDescent="0.15">
      <c r="A3" s="74"/>
      <c r="B3" s="74"/>
      <c r="C3" s="75"/>
      <c r="D3" s="3"/>
      <c r="E3" s="75"/>
      <c r="F3" s="4"/>
      <c r="G3" s="5"/>
      <c r="H3" s="5"/>
      <c r="I3" s="75"/>
      <c r="J3" s="6"/>
      <c r="K3" s="7" t="s">
        <v>3</v>
      </c>
      <c r="L3" s="8" t="s">
        <v>4</v>
      </c>
      <c r="M3" s="8" t="s">
        <v>5</v>
      </c>
      <c r="N3" s="9"/>
      <c r="O3" s="2"/>
      <c r="P3" s="2"/>
      <c r="Q3" s="2"/>
    </row>
    <row r="4" spans="1:17" ht="30" customHeight="1" x14ac:dyDescent="0.15">
      <c r="A4" s="74"/>
      <c r="B4" s="74"/>
      <c r="C4" s="75"/>
      <c r="D4" s="3"/>
      <c r="E4" s="75"/>
      <c r="F4" s="4"/>
      <c r="G4" s="5"/>
      <c r="H4" s="5"/>
      <c r="I4" s="75"/>
      <c r="J4" s="10" t="s">
        <v>6</v>
      </c>
      <c r="K4" s="11"/>
      <c r="L4" s="12"/>
      <c r="M4" s="12"/>
      <c r="N4" s="13"/>
      <c r="O4" s="2"/>
      <c r="P4" s="2"/>
      <c r="Q4" s="2"/>
    </row>
    <row r="5" spans="1:17" ht="30" customHeight="1" x14ac:dyDescent="0.15">
      <c r="A5" s="74"/>
      <c r="B5" s="74"/>
      <c r="C5" s="75"/>
      <c r="D5" s="3"/>
      <c r="E5" s="75"/>
      <c r="F5" s="4"/>
      <c r="G5" s="5"/>
      <c r="H5" s="5"/>
      <c r="I5" s="75"/>
      <c r="J5" s="10" t="s">
        <v>7</v>
      </c>
      <c r="K5" s="11"/>
      <c r="L5" s="12"/>
      <c r="M5" s="12"/>
      <c r="N5" s="13"/>
      <c r="O5" s="2"/>
      <c r="P5" s="2"/>
      <c r="Q5" s="2"/>
    </row>
    <row r="6" spans="1:17" ht="30" customHeight="1" x14ac:dyDescent="0.15">
      <c r="A6" s="74"/>
      <c r="B6" s="74"/>
      <c r="C6" s="75"/>
      <c r="D6" s="3"/>
      <c r="E6" s="75"/>
      <c r="F6" s="4"/>
      <c r="G6" s="14"/>
      <c r="H6" s="14"/>
      <c r="I6" s="75"/>
      <c r="J6" s="10" t="s">
        <v>8</v>
      </c>
      <c r="K6" s="11"/>
      <c r="L6" s="12"/>
      <c r="M6" s="12"/>
      <c r="N6" s="13"/>
      <c r="O6" s="88" t="s">
        <v>9</v>
      </c>
      <c r="P6" s="89"/>
      <c r="Q6" s="77"/>
    </row>
    <row r="7" spans="1:17" ht="24" customHeight="1" thickBot="1" x14ac:dyDescent="0.3">
      <c r="A7" s="90" t="s">
        <v>197</v>
      </c>
      <c r="B7" s="91"/>
      <c r="C7" s="91"/>
      <c r="D7" s="91"/>
      <c r="E7" s="91"/>
      <c r="F7" s="76"/>
      <c r="G7" s="76"/>
      <c r="H7" s="76"/>
      <c r="I7" s="2"/>
      <c r="J7" s="2"/>
      <c r="K7" s="78"/>
      <c r="L7" s="15"/>
      <c r="M7" s="1"/>
      <c r="N7" s="1"/>
      <c r="O7" s="92" t="s">
        <v>86</v>
      </c>
      <c r="P7" s="93"/>
      <c r="Q7" s="79"/>
    </row>
    <row r="8" spans="1:17" ht="21.75" thickBot="1" x14ac:dyDescent="0.2">
      <c r="A8" s="58"/>
      <c r="B8" s="27" t="s">
        <v>11</v>
      </c>
      <c r="C8" s="27" t="s">
        <v>12</v>
      </c>
      <c r="D8" s="28" t="s">
        <v>13</v>
      </c>
      <c r="E8" s="27" t="s">
        <v>14</v>
      </c>
      <c r="F8" s="29" t="s">
        <v>15</v>
      </c>
      <c r="G8" s="29" t="s">
        <v>16</v>
      </c>
      <c r="H8" s="81" t="s">
        <v>17</v>
      </c>
      <c r="I8" s="95" t="s">
        <v>18</v>
      </c>
      <c r="J8" s="96"/>
      <c r="K8" s="97" t="s">
        <v>19</v>
      </c>
      <c r="L8" s="98"/>
      <c r="M8" s="30" t="s">
        <v>20</v>
      </c>
      <c r="N8" s="31" t="s">
        <v>21</v>
      </c>
      <c r="O8" s="32" t="s">
        <v>22</v>
      </c>
      <c r="P8" s="33" t="s">
        <v>23</v>
      </c>
      <c r="Q8" s="16"/>
    </row>
    <row r="9" spans="1:17" ht="18.75" customHeight="1" x14ac:dyDescent="0.15">
      <c r="A9" s="82" t="s">
        <v>59</v>
      </c>
      <c r="B9" s="34" t="s">
        <v>32</v>
      </c>
      <c r="C9" s="34"/>
      <c r="D9" s="35"/>
      <c r="E9" s="36"/>
      <c r="F9" s="36"/>
      <c r="G9" s="37"/>
      <c r="H9" s="37"/>
      <c r="I9" s="99"/>
      <c r="J9" s="100"/>
      <c r="K9" s="38" t="s">
        <v>32</v>
      </c>
      <c r="L9" s="39">
        <f>ROUNDUP((K4*M9)+(K5*M9*0.75)+(K6*(M9*2)),2)</f>
        <v>0</v>
      </c>
      <c r="M9" s="35">
        <v>110</v>
      </c>
      <c r="N9" s="40">
        <f>ROUNDUP(M9*0.75,2)</f>
        <v>82.5</v>
      </c>
      <c r="O9" s="41"/>
      <c r="P9" s="67"/>
    </row>
    <row r="10" spans="1:17" ht="18.75" customHeight="1" x14ac:dyDescent="0.15">
      <c r="A10" s="83"/>
      <c r="B10" s="42"/>
      <c r="C10" s="42"/>
      <c r="D10" s="43"/>
      <c r="E10" s="44"/>
      <c r="F10" s="44"/>
      <c r="G10" s="45"/>
      <c r="H10" s="45"/>
      <c r="I10" s="101"/>
      <c r="J10" s="101"/>
      <c r="K10" s="46"/>
      <c r="L10" s="47"/>
      <c r="M10" s="43"/>
      <c r="N10" s="48"/>
      <c r="O10" s="49"/>
      <c r="P10" s="68"/>
    </row>
    <row r="11" spans="1:17" ht="18.75" customHeight="1" x14ac:dyDescent="0.15">
      <c r="A11" s="83"/>
      <c r="B11" s="50"/>
      <c r="C11" s="50"/>
      <c r="D11" s="51"/>
      <c r="E11" s="52"/>
      <c r="F11" s="52"/>
      <c r="G11" s="53"/>
      <c r="H11" s="53"/>
      <c r="I11" s="102"/>
      <c r="J11" s="102"/>
      <c r="K11" s="54"/>
      <c r="L11" s="55"/>
      <c r="M11" s="51"/>
      <c r="N11" s="56"/>
      <c r="O11" s="57"/>
      <c r="P11" s="69"/>
    </row>
    <row r="12" spans="1:17" ht="18.75" customHeight="1" x14ac:dyDescent="0.15">
      <c r="A12" s="83"/>
      <c r="B12" s="42" t="s">
        <v>157</v>
      </c>
      <c r="C12" s="42" t="s">
        <v>137</v>
      </c>
      <c r="D12" s="43">
        <v>1</v>
      </c>
      <c r="E12" s="44" t="s">
        <v>88</v>
      </c>
      <c r="F12" s="44">
        <f>ROUNDUP(D12*0.75,2)</f>
        <v>0.75</v>
      </c>
      <c r="G12" s="45">
        <f>ROUNDUP((K4*D12)+(K5*D12*0.75)+(K6*(D12*2)),0)</f>
        <v>0</v>
      </c>
      <c r="H12" s="45">
        <f>G12</f>
        <v>0</v>
      </c>
      <c r="I12" s="103" t="s">
        <v>158</v>
      </c>
      <c r="J12" s="104"/>
      <c r="K12" s="46" t="s">
        <v>99</v>
      </c>
      <c r="L12" s="47">
        <f>ROUNDUP((K4*M12)+(K5*M12*0.75)+(K6*(M12*2)),2)</f>
        <v>0</v>
      </c>
      <c r="M12" s="43">
        <v>3</v>
      </c>
      <c r="N12" s="48">
        <f t="shared" ref="N12:N17" si="0">ROUNDUP(M12*0.75,2)</f>
        <v>2.25</v>
      </c>
      <c r="O12" s="49"/>
      <c r="P12" s="68"/>
    </row>
    <row r="13" spans="1:17" ht="18.75" customHeight="1" x14ac:dyDescent="0.15">
      <c r="A13" s="83"/>
      <c r="B13" s="42"/>
      <c r="C13" s="42" t="s">
        <v>56</v>
      </c>
      <c r="D13" s="43">
        <v>2</v>
      </c>
      <c r="E13" s="44" t="s">
        <v>34</v>
      </c>
      <c r="F13" s="44">
        <f>ROUNDUP(D13*0.75,2)</f>
        <v>1.5</v>
      </c>
      <c r="G13" s="45">
        <f>ROUNDUP((K4*D13)+(K5*D13*0.75)+(K6*(D13*2)),0)</f>
        <v>0</v>
      </c>
      <c r="H13" s="45">
        <f>G13</f>
        <v>0</v>
      </c>
      <c r="I13" s="101"/>
      <c r="J13" s="101"/>
      <c r="K13" s="46" t="s">
        <v>30</v>
      </c>
      <c r="L13" s="47">
        <f>ROUNDUP((K4*M13)+(K5*M13*0.75)+(K6*(M13*2)),2)</f>
        <v>0</v>
      </c>
      <c r="M13" s="43">
        <v>6</v>
      </c>
      <c r="N13" s="48">
        <f t="shared" si="0"/>
        <v>4.5</v>
      </c>
      <c r="O13" s="49"/>
      <c r="P13" s="68"/>
    </row>
    <row r="14" spans="1:17" ht="18.75" customHeight="1" x14ac:dyDescent="0.15">
      <c r="A14" s="83"/>
      <c r="B14" s="42"/>
      <c r="C14" s="42" t="s">
        <v>93</v>
      </c>
      <c r="D14" s="43">
        <v>20</v>
      </c>
      <c r="E14" s="44" t="s">
        <v>34</v>
      </c>
      <c r="F14" s="44">
        <f>ROUNDUP(D14*0.75,2)</f>
        <v>15</v>
      </c>
      <c r="G14" s="45">
        <f>ROUNDUP((K4*D14)+(K5*D14*0.75)+(K6*(D14*2)),0)</f>
        <v>0</v>
      </c>
      <c r="H14" s="45">
        <f>G14+(G14*10/100)</f>
        <v>0</v>
      </c>
      <c r="I14" s="101"/>
      <c r="J14" s="101"/>
      <c r="K14" s="46" t="s">
        <v>49</v>
      </c>
      <c r="L14" s="47">
        <f>ROUNDUP((K4*M14)+(K5*M14*0.75)+(K6*(M14*2)),2)</f>
        <v>0</v>
      </c>
      <c r="M14" s="43">
        <v>3</v>
      </c>
      <c r="N14" s="48">
        <f t="shared" si="0"/>
        <v>2.25</v>
      </c>
      <c r="O14" s="49"/>
      <c r="P14" s="68"/>
    </row>
    <row r="15" spans="1:17" ht="18.75" customHeight="1" x14ac:dyDescent="0.15">
      <c r="A15" s="83"/>
      <c r="B15" s="42"/>
      <c r="C15" s="42"/>
      <c r="D15" s="43"/>
      <c r="E15" s="44"/>
      <c r="F15" s="44"/>
      <c r="G15" s="45"/>
      <c r="H15" s="45"/>
      <c r="I15" s="101"/>
      <c r="J15" s="101"/>
      <c r="K15" s="46" t="s">
        <v>57</v>
      </c>
      <c r="L15" s="47">
        <f>ROUNDUP((K4*M15)+(K5*M15*0.75)+(K6*(M15*2)),2)</f>
        <v>0</v>
      </c>
      <c r="M15" s="43">
        <v>2</v>
      </c>
      <c r="N15" s="48">
        <f t="shared" si="0"/>
        <v>1.5</v>
      </c>
      <c r="O15" s="49"/>
      <c r="P15" s="68" t="s">
        <v>37</v>
      </c>
    </row>
    <row r="16" spans="1:17" ht="18.75" customHeight="1" x14ac:dyDescent="0.15">
      <c r="A16" s="83"/>
      <c r="B16" s="42"/>
      <c r="C16" s="42"/>
      <c r="D16" s="43"/>
      <c r="E16" s="44"/>
      <c r="F16" s="44"/>
      <c r="G16" s="45"/>
      <c r="H16" s="45"/>
      <c r="I16" s="101"/>
      <c r="J16" s="101"/>
      <c r="K16" s="46" t="s">
        <v>58</v>
      </c>
      <c r="L16" s="47">
        <f>ROUNDUP((K4*M16)+(K5*M16*0.75)+(K6*(M16*2)),2)</f>
        <v>0</v>
      </c>
      <c r="M16" s="43">
        <v>2</v>
      </c>
      <c r="N16" s="48">
        <f t="shared" si="0"/>
        <v>1.5</v>
      </c>
      <c r="O16" s="49"/>
      <c r="P16" s="68"/>
    </row>
    <row r="17" spans="1:16" ht="18.75" customHeight="1" x14ac:dyDescent="0.15">
      <c r="A17" s="83"/>
      <c r="B17" s="42"/>
      <c r="C17" s="42"/>
      <c r="D17" s="43"/>
      <c r="E17" s="44"/>
      <c r="F17" s="44"/>
      <c r="G17" s="45"/>
      <c r="H17" s="45"/>
      <c r="I17" s="101"/>
      <c r="J17" s="101"/>
      <c r="K17" s="46" t="s">
        <v>90</v>
      </c>
      <c r="L17" s="47">
        <f>ROUNDUP((K4*M17)+(K5*M17*0.75)+(K6*(M17*2)),2)</f>
        <v>0</v>
      </c>
      <c r="M17" s="43">
        <v>1</v>
      </c>
      <c r="N17" s="48">
        <f t="shared" si="0"/>
        <v>0.75</v>
      </c>
      <c r="O17" s="49"/>
      <c r="P17" s="68"/>
    </row>
    <row r="18" spans="1:16" ht="18.75" customHeight="1" x14ac:dyDescent="0.15">
      <c r="A18" s="83"/>
      <c r="B18" s="42"/>
      <c r="C18" s="42"/>
      <c r="D18" s="43"/>
      <c r="E18" s="44"/>
      <c r="F18" s="44"/>
      <c r="G18" s="45"/>
      <c r="H18" s="45"/>
      <c r="I18" s="101"/>
      <c r="J18" s="101"/>
      <c r="K18" s="46"/>
      <c r="L18" s="47"/>
      <c r="M18" s="43"/>
      <c r="N18" s="48"/>
      <c r="O18" s="49"/>
      <c r="P18" s="68"/>
    </row>
    <row r="19" spans="1:16" ht="18.75" customHeight="1" x14ac:dyDescent="0.15">
      <c r="A19" s="83"/>
      <c r="B19" s="42"/>
      <c r="C19" s="42"/>
      <c r="D19" s="43"/>
      <c r="E19" s="44"/>
      <c r="F19" s="44"/>
      <c r="G19" s="45"/>
      <c r="H19" s="45"/>
      <c r="I19" s="101"/>
      <c r="J19" s="101"/>
      <c r="K19" s="46"/>
      <c r="L19" s="47"/>
      <c r="M19" s="43"/>
      <c r="N19" s="48"/>
      <c r="O19" s="49"/>
      <c r="P19" s="68"/>
    </row>
    <row r="20" spans="1:16" ht="18.75" customHeight="1" x14ac:dyDescent="0.15">
      <c r="A20" s="83"/>
      <c r="B20" s="42"/>
      <c r="C20" s="42"/>
      <c r="D20" s="43"/>
      <c r="E20" s="44"/>
      <c r="F20" s="44"/>
      <c r="G20" s="45"/>
      <c r="H20" s="45"/>
      <c r="I20" s="101"/>
      <c r="J20" s="101"/>
      <c r="K20" s="46"/>
      <c r="L20" s="47"/>
      <c r="M20" s="43"/>
      <c r="N20" s="48"/>
      <c r="O20" s="49"/>
      <c r="P20" s="68"/>
    </row>
    <row r="21" spans="1:16" ht="18.75" customHeight="1" x14ac:dyDescent="0.15">
      <c r="A21" s="83"/>
      <c r="B21" s="50"/>
      <c r="C21" s="50"/>
      <c r="D21" s="51"/>
      <c r="E21" s="52"/>
      <c r="F21" s="52"/>
      <c r="G21" s="53"/>
      <c r="H21" s="53"/>
      <c r="I21" s="102"/>
      <c r="J21" s="102"/>
      <c r="K21" s="54"/>
      <c r="L21" s="55"/>
      <c r="M21" s="51"/>
      <c r="N21" s="56"/>
      <c r="O21" s="57"/>
      <c r="P21" s="69"/>
    </row>
    <row r="22" spans="1:16" ht="18.75" customHeight="1" x14ac:dyDescent="0.15">
      <c r="A22" s="83"/>
      <c r="B22" s="42" t="s">
        <v>159</v>
      </c>
      <c r="C22" s="42" t="s">
        <v>82</v>
      </c>
      <c r="D22" s="43">
        <v>3</v>
      </c>
      <c r="E22" s="44" t="s">
        <v>64</v>
      </c>
      <c r="F22" s="44">
        <f>ROUNDUP(D22*0.75,2)</f>
        <v>2.25</v>
      </c>
      <c r="G22" s="45">
        <f>ROUNDUP((K4*D22)+(K5*D22*0.75)+(K6*(D22*2)),0)</f>
        <v>0</v>
      </c>
      <c r="H22" s="45">
        <f>G22</f>
        <v>0</v>
      </c>
      <c r="I22" s="103" t="s">
        <v>160</v>
      </c>
      <c r="J22" s="104"/>
      <c r="K22" s="46" t="s">
        <v>84</v>
      </c>
      <c r="L22" s="47">
        <f>ROUNDUP((K4*M22)+(K5*M22*0.75)+(K6*(M22*2)),2)</f>
        <v>0</v>
      </c>
      <c r="M22" s="43">
        <v>40</v>
      </c>
      <c r="N22" s="48">
        <f>ROUNDUP(M22*0.75,2)</f>
        <v>30</v>
      </c>
      <c r="O22" s="49" t="s">
        <v>37</v>
      </c>
      <c r="P22" s="68"/>
    </row>
    <row r="23" spans="1:16" ht="18.75" customHeight="1" x14ac:dyDescent="0.15">
      <c r="A23" s="83"/>
      <c r="B23" s="42"/>
      <c r="C23" s="42" t="s">
        <v>29</v>
      </c>
      <c r="D23" s="43">
        <v>20</v>
      </c>
      <c r="E23" s="44" t="s">
        <v>34</v>
      </c>
      <c r="F23" s="44">
        <f>ROUNDUP(D23*0.75,2)</f>
        <v>15</v>
      </c>
      <c r="G23" s="45">
        <f>ROUNDUP((K4*D23)+(K5*D23*0.75)+(K6*(D23*2)),0)</f>
        <v>0</v>
      </c>
      <c r="H23" s="45">
        <f>G23+(G23*6/100)</f>
        <v>0</v>
      </c>
      <c r="I23" s="101"/>
      <c r="J23" s="101"/>
      <c r="K23" s="46" t="s">
        <v>77</v>
      </c>
      <c r="L23" s="47">
        <f>ROUNDUP((K4*M23)+(K5*M23*0.75)+(K6*(M23*2)),2)</f>
        <v>0</v>
      </c>
      <c r="M23" s="43">
        <v>1</v>
      </c>
      <c r="N23" s="48">
        <f>ROUNDUP(M23*0.75,2)</f>
        <v>0.75</v>
      </c>
      <c r="O23" s="49"/>
      <c r="P23" s="68"/>
    </row>
    <row r="24" spans="1:16" ht="18.75" customHeight="1" x14ac:dyDescent="0.15">
      <c r="A24" s="83"/>
      <c r="B24" s="42"/>
      <c r="C24" s="42" t="s">
        <v>47</v>
      </c>
      <c r="D24" s="43">
        <v>10</v>
      </c>
      <c r="E24" s="44" t="s">
        <v>34</v>
      </c>
      <c r="F24" s="44">
        <f>ROUNDUP(D24*0.75,2)</f>
        <v>7.5</v>
      </c>
      <c r="G24" s="45">
        <f>ROUNDUP((K4*D24)+(K5*D24*0.75)+(K6*(D24*2)),0)</f>
        <v>0</v>
      </c>
      <c r="H24" s="45">
        <f>G24+(G24*3/100)</f>
        <v>0</v>
      </c>
      <c r="I24" s="101"/>
      <c r="J24" s="101"/>
      <c r="K24" s="46" t="s">
        <v>58</v>
      </c>
      <c r="L24" s="47">
        <f>ROUNDUP((K4*M24)+(K5*M24*0.75)+(K6*(M24*2)),2)</f>
        <v>0</v>
      </c>
      <c r="M24" s="43">
        <v>1</v>
      </c>
      <c r="N24" s="48">
        <f>ROUNDUP(M24*0.75,2)</f>
        <v>0.75</v>
      </c>
      <c r="O24" s="49"/>
      <c r="P24" s="68"/>
    </row>
    <row r="25" spans="1:16" ht="18.75" customHeight="1" x14ac:dyDescent="0.15">
      <c r="A25" s="83"/>
      <c r="B25" s="42"/>
      <c r="C25" s="42" t="s">
        <v>128</v>
      </c>
      <c r="D25" s="43">
        <v>3</v>
      </c>
      <c r="E25" s="44" t="s">
        <v>34</v>
      </c>
      <c r="F25" s="44">
        <f>ROUNDUP(D25*0.75,2)</f>
        <v>2.25</v>
      </c>
      <c r="G25" s="45">
        <f>ROUNDUP((K4*D25)+(K5*D25*0.75)+(K6*(D25*2)),0)</f>
        <v>0</v>
      </c>
      <c r="H25" s="45">
        <f>G25</f>
        <v>0</v>
      </c>
      <c r="I25" s="101"/>
      <c r="J25" s="101"/>
      <c r="K25" s="46" t="s">
        <v>57</v>
      </c>
      <c r="L25" s="47">
        <f>ROUNDUP((K4*M25)+(K5*M25*0.75)+(K6*(M25*2)),2)</f>
        <v>0</v>
      </c>
      <c r="M25" s="43">
        <v>1.5</v>
      </c>
      <c r="N25" s="48">
        <f>ROUNDUP(M25*0.75,2)</f>
        <v>1.1300000000000001</v>
      </c>
      <c r="O25" s="49"/>
      <c r="P25" s="68" t="s">
        <v>37</v>
      </c>
    </row>
    <row r="26" spans="1:16" ht="18.75" customHeight="1" x14ac:dyDescent="0.15">
      <c r="A26" s="83"/>
      <c r="B26" s="42"/>
      <c r="C26" s="42" t="s">
        <v>62</v>
      </c>
      <c r="D26" s="72">
        <v>0.5</v>
      </c>
      <c r="E26" s="44" t="s">
        <v>64</v>
      </c>
      <c r="F26" s="44">
        <f>ROUNDUP(D26*0.75,2)</f>
        <v>0.38</v>
      </c>
      <c r="G26" s="45">
        <f>ROUNDUP((K4*D26)+(K5*D26*0.75)+(K6*(D26*2)),0)</f>
        <v>0</v>
      </c>
      <c r="H26" s="45">
        <f>G26</f>
        <v>0</v>
      </c>
      <c r="I26" s="101"/>
      <c r="J26" s="101"/>
      <c r="K26" s="46"/>
      <c r="L26" s="47"/>
      <c r="M26" s="43"/>
      <c r="N26" s="48"/>
      <c r="O26" s="49" t="s">
        <v>63</v>
      </c>
      <c r="P26" s="68"/>
    </row>
    <row r="27" spans="1:16" ht="18.75" customHeight="1" x14ac:dyDescent="0.15">
      <c r="A27" s="83"/>
      <c r="B27" s="42"/>
      <c r="C27" s="42"/>
      <c r="D27" s="72"/>
      <c r="E27" s="44"/>
      <c r="F27" s="44"/>
      <c r="G27" s="45"/>
      <c r="H27" s="45"/>
      <c r="I27" s="101"/>
      <c r="J27" s="101"/>
      <c r="K27" s="46"/>
      <c r="L27" s="47"/>
      <c r="M27" s="43"/>
      <c r="N27" s="48"/>
      <c r="O27" s="49"/>
      <c r="P27" s="68"/>
    </row>
    <row r="28" spans="1:16" ht="18.75" customHeight="1" x14ac:dyDescent="0.15">
      <c r="A28" s="83"/>
      <c r="B28" s="42"/>
      <c r="C28" s="42"/>
      <c r="D28" s="72"/>
      <c r="E28" s="44"/>
      <c r="F28" s="44"/>
      <c r="G28" s="45"/>
      <c r="H28" s="45"/>
      <c r="I28" s="101"/>
      <c r="J28" s="101"/>
      <c r="K28" s="46"/>
      <c r="L28" s="47"/>
      <c r="M28" s="43"/>
      <c r="N28" s="48"/>
      <c r="O28" s="49"/>
      <c r="P28" s="68"/>
    </row>
    <row r="29" spans="1:16" ht="18.75" customHeight="1" x14ac:dyDescent="0.15">
      <c r="A29" s="83"/>
      <c r="B29" s="42"/>
      <c r="C29" s="42"/>
      <c r="D29" s="43"/>
      <c r="E29" s="44"/>
      <c r="F29" s="44"/>
      <c r="G29" s="45"/>
      <c r="H29" s="45"/>
      <c r="I29" s="101"/>
      <c r="J29" s="101"/>
      <c r="K29" s="46"/>
      <c r="L29" s="47"/>
      <c r="M29" s="43"/>
      <c r="N29" s="48"/>
      <c r="O29" s="49"/>
      <c r="P29" s="68"/>
    </row>
    <row r="30" spans="1:16" ht="18.75" customHeight="1" x14ac:dyDescent="0.15">
      <c r="A30" s="83"/>
      <c r="B30" s="50"/>
      <c r="C30" s="50"/>
      <c r="D30" s="51"/>
      <c r="E30" s="52"/>
      <c r="F30" s="52"/>
      <c r="G30" s="53"/>
      <c r="H30" s="53"/>
      <c r="I30" s="102"/>
      <c r="J30" s="102"/>
      <c r="K30" s="54"/>
      <c r="L30" s="55"/>
      <c r="M30" s="51"/>
      <c r="N30" s="56"/>
      <c r="O30" s="57"/>
      <c r="P30" s="69"/>
    </row>
    <row r="31" spans="1:16" ht="18.75" customHeight="1" x14ac:dyDescent="0.15">
      <c r="A31" s="83"/>
      <c r="B31" s="42" t="s">
        <v>79</v>
      </c>
      <c r="C31" s="42" t="s">
        <v>87</v>
      </c>
      <c r="D31" s="43">
        <v>20</v>
      </c>
      <c r="E31" s="44" t="s">
        <v>34</v>
      </c>
      <c r="F31" s="44">
        <f>ROUNDUP(D31*0.75,2)</f>
        <v>15</v>
      </c>
      <c r="G31" s="45">
        <f>ROUNDUP((K4*D31)+(K5*D31*0.75)+(K6*(D31*2)),0)</f>
        <v>0</v>
      </c>
      <c r="H31" s="45">
        <f>G31+(G31*6/100)</f>
        <v>0</v>
      </c>
      <c r="I31" s="103" t="s">
        <v>80</v>
      </c>
      <c r="J31" s="104"/>
      <c r="K31" s="46" t="s">
        <v>84</v>
      </c>
      <c r="L31" s="47">
        <f>ROUNDUP((K4*M31)+(K5*M31*0.75)+(K6*(M31*2)),2)</f>
        <v>0</v>
      </c>
      <c r="M31" s="43">
        <v>100</v>
      </c>
      <c r="N31" s="48">
        <f>ROUNDUP(M31*0.75,2)</f>
        <v>75</v>
      </c>
      <c r="O31" s="49"/>
      <c r="P31" s="68"/>
    </row>
    <row r="32" spans="1:16" ht="18.75" customHeight="1" x14ac:dyDescent="0.15">
      <c r="A32" s="83"/>
      <c r="B32" s="42"/>
      <c r="C32" s="42" t="s">
        <v>91</v>
      </c>
      <c r="D32" s="43">
        <v>3</v>
      </c>
      <c r="E32" s="44" t="s">
        <v>34</v>
      </c>
      <c r="F32" s="44">
        <f>ROUNDUP(D32*0.75,2)</f>
        <v>2.25</v>
      </c>
      <c r="G32" s="45">
        <f>ROUNDUP((K4*D32)+(K5*D32*0.75)+(K6*(D32*2)),0)</f>
        <v>0</v>
      </c>
      <c r="H32" s="45">
        <f>G32</f>
        <v>0</v>
      </c>
      <c r="I32" s="101"/>
      <c r="J32" s="101"/>
      <c r="K32" s="46" t="s">
        <v>83</v>
      </c>
      <c r="L32" s="47">
        <f>ROUNDUP((K4*M32)+(K5*M32*0.75)+(K6*(M32*2)),2)</f>
        <v>0</v>
      </c>
      <c r="M32" s="43">
        <v>3</v>
      </c>
      <c r="N32" s="48">
        <f>ROUNDUP(M32*0.75,2)</f>
        <v>2.25</v>
      </c>
      <c r="O32" s="49"/>
      <c r="P32" s="68"/>
    </row>
    <row r="33" spans="1:16" ht="18.75" customHeight="1" x14ac:dyDescent="0.15">
      <c r="A33" s="83"/>
      <c r="B33" s="42"/>
      <c r="C33" s="42"/>
      <c r="D33" s="43"/>
      <c r="E33" s="44"/>
      <c r="F33" s="44"/>
      <c r="G33" s="45"/>
      <c r="H33" s="45"/>
      <c r="I33" s="101"/>
      <c r="J33" s="101"/>
      <c r="K33" s="46"/>
      <c r="L33" s="47"/>
      <c r="M33" s="43"/>
      <c r="N33" s="48"/>
      <c r="O33" s="49"/>
      <c r="P33" s="68"/>
    </row>
    <row r="34" spans="1:16" ht="18.75" customHeight="1" x14ac:dyDescent="0.15">
      <c r="A34" s="83"/>
      <c r="B34" s="50"/>
      <c r="C34" s="50"/>
      <c r="D34" s="51"/>
      <c r="E34" s="52"/>
      <c r="F34" s="52"/>
      <c r="G34" s="53"/>
      <c r="H34" s="53"/>
      <c r="I34" s="102"/>
      <c r="J34" s="102"/>
      <c r="K34" s="54"/>
      <c r="L34" s="55"/>
      <c r="M34" s="51"/>
      <c r="N34" s="56"/>
      <c r="O34" s="57"/>
      <c r="P34" s="69"/>
    </row>
    <row r="35" spans="1:16" ht="18.75" customHeight="1" x14ac:dyDescent="0.15">
      <c r="A35" s="83"/>
      <c r="B35" s="42" t="s">
        <v>110</v>
      </c>
      <c r="C35" s="42" t="s">
        <v>112</v>
      </c>
      <c r="D35" s="43">
        <v>40</v>
      </c>
      <c r="E35" s="44" t="s">
        <v>34</v>
      </c>
      <c r="F35" s="44">
        <f>ROUNDUP(D35*0.75,2)</f>
        <v>30</v>
      </c>
      <c r="G35" s="45">
        <f>ROUNDUP((K4*D35)+(K5*D35*0.75)+(K6*(D35*2)),0)</f>
        <v>0</v>
      </c>
      <c r="H35" s="45">
        <f>G35</f>
        <v>0</v>
      </c>
      <c r="I35" s="103" t="s">
        <v>111</v>
      </c>
      <c r="J35" s="104"/>
      <c r="K35" s="46" t="s">
        <v>58</v>
      </c>
      <c r="L35" s="47">
        <f>ROUNDUP((K4*M35)+(K5*M35*0.75)+(K6*(M35*2)),2)</f>
        <v>0</v>
      </c>
      <c r="M35" s="43">
        <v>1</v>
      </c>
      <c r="N35" s="48">
        <f>ROUNDUP(M35*0.75,2)</f>
        <v>0.75</v>
      </c>
      <c r="O35" s="49" t="s">
        <v>33</v>
      </c>
      <c r="P35" s="68"/>
    </row>
    <row r="36" spans="1:16" ht="18.75" customHeight="1" x14ac:dyDescent="0.15">
      <c r="A36" s="83"/>
      <c r="B36" s="42"/>
      <c r="C36" s="42"/>
      <c r="D36" s="43"/>
      <c r="E36" s="44"/>
      <c r="F36" s="44"/>
      <c r="G36" s="45"/>
      <c r="H36" s="45"/>
      <c r="I36" s="101"/>
      <c r="J36" s="101"/>
      <c r="K36" s="46"/>
      <c r="L36" s="47"/>
      <c r="M36" s="43"/>
      <c r="N36" s="48"/>
      <c r="O36" s="49"/>
      <c r="P36" s="68"/>
    </row>
    <row r="37" spans="1:16" ht="18.75" customHeight="1" thickBot="1" x14ac:dyDescent="0.2">
      <c r="A37" s="84"/>
      <c r="B37" s="59"/>
      <c r="C37" s="59"/>
      <c r="D37" s="60"/>
      <c r="E37" s="61"/>
      <c r="F37" s="61"/>
      <c r="G37" s="62"/>
      <c r="H37" s="62"/>
      <c r="I37" s="105"/>
      <c r="J37" s="105"/>
      <c r="K37" s="63"/>
      <c r="L37" s="64"/>
      <c r="M37" s="60"/>
      <c r="N37" s="65"/>
      <c r="O37" s="66"/>
      <c r="P37" s="70"/>
    </row>
  </sheetData>
  <mergeCells count="14">
    <mergeCell ref="I35:J37"/>
    <mergeCell ref="A9:A37"/>
    <mergeCell ref="I31:J34"/>
    <mergeCell ref="I8:J8"/>
    <mergeCell ref="K8:L8"/>
    <mergeCell ref="I9:J11"/>
    <mergeCell ref="I12:J21"/>
    <mergeCell ref="I22:J30"/>
    <mergeCell ref="A1:B1"/>
    <mergeCell ref="C1:K1"/>
    <mergeCell ref="K2:M2"/>
    <mergeCell ref="O6:P6"/>
    <mergeCell ref="A7:E7"/>
    <mergeCell ref="O7:P7"/>
  </mergeCells>
  <phoneticPr fontId="3"/>
  <printOptions horizontalCentered="1" verticalCentered="1"/>
  <pageMargins left="0.39370078740157483" right="0.39370078740157483" top="0.39370078740157483" bottom="0.39370078740157483" header="0.19685039370078741" footer="0.31496062992125984"/>
  <pageSetup paperSize="12" scale="4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Q29"/>
  <sheetViews>
    <sheetView showZeros="0" zoomScale="60" zoomScaleNormal="60" workbookViewId="0">
      <selection sqref="A1:B1"/>
    </sheetView>
  </sheetViews>
  <sheetFormatPr defaultRowHeight="18.75" customHeight="1" x14ac:dyDescent="0.15"/>
  <cols>
    <col min="1" max="1" width="4.125" style="17" customWidth="1"/>
    <col min="2" max="2" width="19.25" style="18" customWidth="1"/>
    <col min="3" max="3" width="21.375" style="18" customWidth="1"/>
    <col min="4" max="4" width="6.25" style="19" customWidth="1"/>
    <col min="5" max="5" width="4.125" style="20" customWidth="1"/>
    <col min="6" max="6" width="6.25" style="20" customWidth="1"/>
    <col min="7" max="7" width="7.125" style="21" customWidth="1"/>
    <col min="8" max="8" width="7.625" style="21" hidden="1" customWidth="1"/>
    <col min="9" max="9" width="43.375" style="22" customWidth="1"/>
    <col min="10" max="10" width="3.375" style="22" customWidth="1"/>
    <col min="11" max="11" width="8.75" style="23" customWidth="1"/>
    <col min="12" max="12" width="8.75" style="24" customWidth="1"/>
    <col min="13" max="13" width="8.75" style="19" customWidth="1"/>
    <col min="14" max="14" width="8.75" style="25" customWidth="1"/>
    <col min="15" max="15" width="13.625" style="26" customWidth="1"/>
    <col min="16" max="16" width="10.875" style="26" customWidth="1"/>
    <col min="17" max="17" width="5.125" style="26" customWidth="1"/>
    <col min="18" max="249" width="9" style="2"/>
    <col min="250" max="250" width="4.125" style="2" customWidth="1"/>
    <col min="251" max="251" width="19.25" style="2" customWidth="1"/>
    <col min="252" max="252" width="21.375" style="2" customWidth="1"/>
    <col min="253" max="253" width="6.25" style="2" customWidth="1"/>
    <col min="254" max="254" width="4.125" style="2" customWidth="1"/>
    <col min="255" max="255" width="6.25" style="2" customWidth="1"/>
    <col min="256" max="256" width="7.125" style="2" customWidth="1"/>
    <col min="257" max="257" width="0" style="2" hidden="1" customWidth="1"/>
    <col min="258" max="258" width="43.375" style="2" customWidth="1"/>
    <col min="259" max="259" width="3.375" style="2" customWidth="1"/>
    <col min="260" max="263" width="8.75" style="2" customWidth="1"/>
    <col min="264" max="264" width="13.625" style="2" customWidth="1"/>
    <col min="265" max="265" width="10.875" style="2" customWidth="1"/>
    <col min="266" max="266" width="5.125" style="2" customWidth="1"/>
    <col min="267" max="267" width="4.5" style="2" customWidth="1"/>
    <col min="268" max="268" width="24.375" style="2" customWidth="1"/>
    <col min="269" max="269" width="21.25" style="2" customWidth="1"/>
    <col min="270" max="270" width="10" style="2" customWidth="1"/>
    <col min="271" max="273" width="18" style="2" customWidth="1"/>
    <col min="274" max="505" width="9" style="2"/>
    <col min="506" max="506" width="4.125" style="2" customWidth="1"/>
    <col min="507" max="507" width="19.25" style="2" customWidth="1"/>
    <col min="508" max="508" width="21.375" style="2" customWidth="1"/>
    <col min="509" max="509" width="6.25" style="2" customWidth="1"/>
    <col min="510" max="510" width="4.125" style="2" customWidth="1"/>
    <col min="511" max="511" width="6.25" style="2" customWidth="1"/>
    <col min="512" max="512" width="7.125" style="2" customWidth="1"/>
    <col min="513" max="513" width="0" style="2" hidden="1" customWidth="1"/>
    <col min="514" max="514" width="43.375" style="2" customWidth="1"/>
    <col min="515" max="515" width="3.375" style="2" customWidth="1"/>
    <col min="516" max="519" width="8.75" style="2" customWidth="1"/>
    <col min="520" max="520" width="13.625" style="2" customWidth="1"/>
    <col min="521" max="521" width="10.875" style="2" customWidth="1"/>
    <col min="522" max="522" width="5.125" style="2" customWidth="1"/>
    <col min="523" max="523" width="4.5" style="2" customWidth="1"/>
    <col min="524" max="524" width="24.375" style="2" customWidth="1"/>
    <col min="525" max="525" width="21.25" style="2" customWidth="1"/>
    <col min="526" max="526" width="10" style="2" customWidth="1"/>
    <col min="527" max="529" width="18" style="2" customWidth="1"/>
    <col min="530" max="761" width="9" style="2"/>
    <col min="762" max="762" width="4.125" style="2" customWidth="1"/>
    <col min="763" max="763" width="19.25" style="2" customWidth="1"/>
    <col min="764" max="764" width="21.375" style="2" customWidth="1"/>
    <col min="765" max="765" width="6.25" style="2" customWidth="1"/>
    <col min="766" max="766" width="4.125" style="2" customWidth="1"/>
    <col min="767" max="767" width="6.25" style="2" customWidth="1"/>
    <col min="768" max="768" width="7.125" style="2" customWidth="1"/>
    <col min="769" max="769" width="0" style="2" hidden="1" customWidth="1"/>
    <col min="770" max="770" width="43.375" style="2" customWidth="1"/>
    <col min="771" max="771" width="3.375" style="2" customWidth="1"/>
    <col min="772" max="775" width="8.75" style="2" customWidth="1"/>
    <col min="776" max="776" width="13.625" style="2" customWidth="1"/>
    <col min="777" max="777" width="10.875" style="2" customWidth="1"/>
    <col min="778" max="778" width="5.125" style="2" customWidth="1"/>
    <col min="779" max="779" width="4.5" style="2" customWidth="1"/>
    <col min="780" max="780" width="24.375" style="2" customWidth="1"/>
    <col min="781" max="781" width="21.25" style="2" customWidth="1"/>
    <col min="782" max="782" width="10" style="2" customWidth="1"/>
    <col min="783" max="785" width="18" style="2" customWidth="1"/>
    <col min="786" max="1017" width="9" style="2"/>
    <col min="1018" max="1018" width="4.125" style="2" customWidth="1"/>
    <col min="1019" max="1019" width="19.25" style="2" customWidth="1"/>
    <col min="1020" max="1020" width="21.375" style="2" customWidth="1"/>
    <col min="1021" max="1021" width="6.25" style="2" customWidth="1"/>
    <col min="1022" max="1022" width="4.125" style="2" customWidth="1"/>
    <col min="1023" max="1023" width="6.25" style="2" customWidth="1"/>
    <col min="1024" max="1024" width="7.125" style="2" customWidth="1"/>
    <col min="1025" max="1025" width="0" style="2" hidden="1" customWidth="1"/>
    <col min="1026" max="1026" width="43.375" style="2" customWidth="1"/>
    <col min="1027" max="1027" width="3.375" style="2" customWidth="1"/>
    <col min="1028" max="1031" width="8.75" style="2" customWidth="1"/>
    <col min="1032" max="1032" width="13.625" style="2" customWidth="1"/>
    <col min="1033" max="1033" width="10.875" style="2" customWidth="1"/>
    <col min="1034" max="1034" width="5.125" style="2" customWidth="1"/>
    <col min="1035" max="1035" width="4.5" style="2" customWidth="1"/>
    <col min="1036" max="1036" width="24.375" style="2" customWidth="1"/>
    <col min="1037" max="1037" width="21.25" style="2" customWidth="1"/>
    <col min="1038" max="1038" width="10" style="2" customWidth="1"/>
    <col min="1039" max="1041" width="18" style="2" customWidth="1"/>
    <col min="1042" max="1273" width="9" style="2"/>
    <col min="1274" max="1274" width="4.125" style="2" customWidth="1"/>
    <col min="1275" max="1275" width="19.25" style="2" customWidth="1"/>
    <col min="1276" max="1276" width="21.375" style="2" customWidth="1"/>
    <col min="1277" max="1277" width="6.25" style="2" customWidth="1"/>
    <col min="1278" max="1278" width="4.125" style="2" customWidth="1"/>
    <col min="1279" max="1279" width="6.25" style="2" customWidth="1"/>
    <col min="1280" max="1280" width="7.125" style="2" customWidth="1"/>
    <col min="1281" max="1281" width="0" style="2" hidden="1" customWidth="1"/>
    <col min="1282" max="1282" width="43.375" style="2" customWidth="1"/>
    <col min="1283" max="1283" width="3.375" style="2" customWidth="1"/>
    <col min="1284" max="1287" width="8.75" style="2" customWidth="1"/>
    <col min="1288" max="1288" width="13.625" style="2" customWidth="1"/>
    <col min="1289" max="1289" width="10.875" style="2" customWidth="1"/>
    <col min="1290" max="1290" width="5.125" style="2" customWidth="1"/>
    <col min="1291" max="1291" width="4.5" style="2" customWidth="1"/>
    <col min="1292" max="1292" width="24.375" style="2" customWidth="1"/>
    <col min="1293" max="1293" width="21.25" style="2" customWidth="1"/>
    <col min="1294" max="1294" width="10" style="2" customWidth="1"/>
    <col min="1295" max="1297" width="18" style="2" customWidth="1"/>
    <col min="1298" max="1529" width="9" style="2"/>
    <col min="1530" max="1530" width="4.125" style="2" customWidth="1"/>
    <col min="1531" max="1531" width="19.25" style="2" customWidth="1"/>
    <col min="1532" max="1532" width="21.375" style="2" customWidth="1"/>
    <col min="1533" max="1533" width="6.25" style="2" customWidth="1"/>
    <col min="1534" max="1534" width="4.125" style="2" customWidth="1"/>
    <col min="1535" max="1535" width="6.25" style="2" customWidth="1"/>
    <col min="1536" max="1536" width="7.125" style="2" customWidth="1"/>
    <col min="1537" max="1537" width="0" style="2" hidden="1" customWidth="1"/>
    <col min="1538" max="1538" width="43.375" style="2" customWidth="1"/>
    <col min="1539" max="1539" width="3.375" style="2" customWidth="1"/>
    <col min="1540" max="1543" width="8.75" style="2" customWidth="1"/>
    <col min="1544" max="1544" width="13.625" style="2" customWidth="1"/>
    <col min="1545" max="1545" width="10.875" style="2" customWidth="1"/>
    <col min="1546" max="1546" width="5.125" style="2" customWidth="1"/>
    <col min="1547" max="1547" width="4.5" style="2" customWidth="1"/>
    <col min="1548" max="1548" width="24.375" style="2" customWidth="1"/>
    <col min="1549" max="1549" width="21.25" style="2" customWidth="1"/>
    <col min="1550" max="1550" width="10" style="2" customWidth="1"/>
    <col min="1551" max="1553" width="18" style="2" customWidth="1"/>
    <col min="1554" max="1785" width="9" style="2"/>
    <col min="1786" max="1786" width="4.125" style="2" customWidth="1"/>
    <col min="1787" max="1787" width="19.25" style="2" customWidth="1"/>
    <col min="1788" max="1788" width="21.375" style="2" customWidth="1"/>
    <col min="1789" max="1789" width="6.25" style="2" customWidth="1"/>
    <col min="1790" max="1790" width="4.125" style="2" customWidth="1"/>
    <col min="1791" max="1791" width="6.25" style="2" customWidth="1"/>
    <col min="1792" max="1792" width="7.125" style="2" customWidth="1"/>
    <col min="1793" max="1793" width="0" style="2" hidden="1" customWidth="1"/>
    <col min="1794" max="1794" width="43.375" style="2" customWidth="1"/>
    <col min="1795" max="1795" width="3.375" style="2" customWidth="1"/>
    <col min="1796" max="1799" width="8.75" style="2" customWidth="1"/>
    <col min="1800" max="1800" width="13.625" style="2" customWidth="1"/>
    <col min="1801" max="1801" width="10.875" style="2" customWidth="1"/>
    <col min="1802" max="1802" width="5.125" style="2" customWidth="1"/>
    <col min="1803" max="1803" width="4.5" style="2" customWidth="1"/>
    <col min="1804" max="1804" width="24.375" style="2" customWidth="1"/>
    <col min="1805" max="1805" width="21.25" style="2" customWidth="1"/>
    <col min="1806" max="1806" width="10" style="2" customWidth="1"/>
    <col min="1807" max="1809" width="18" style="2" customWidth="1"/>
    <col min="1810" max="2041" width="9" style="2"/>
    <col min="2042" max="2042" width="4.125" style="2" customWidth="1"/>
    <col min="2043" max="2043" width="19.25" style="2" customWidth="1"/>
    <col min="2044" max="2044" width="21.375" style="2" customWidth="1"/>
    <col min="2045" max="2045" width="6.25" style="2" customWidth="1"/>
    <col min="2046" max="2046" width="4.125" style="2" customWidth="1"/>
    <col min="2047" max="2047" width="6.25" style="2" customWidth="1"/>
    <col min="2048" max="2048" width="7.125" style="2" customWidth="1"/>
    <col min="2049" max="2049" width="0" style="2" hidden="1" customWidth="1"/>
    <col min="2050" max="2050" width="43.375" style="2" customWidth="1"/>
    <col min="2051" max="2051" width="3.375" style="2" customWidth="1"/>
    <col min="2052" max="2055" width="8.75" style="2" customWidth="1"/>
    <col min="2056" max="2056" width="13.625" style="2" customWidth="1"/>
    <col min="2057" max="2057" width="10.875" style="2" customWidth="1"/>
    <col min="2058" max="2058" width="5.125" style="2" customWidth="1"/>
    <col min="2059" max="2059" width="4.5" style="2" customWidth="1"/>
    <col min="2060" max="2060" width="24.375" style="2" customWidth="1"/>
    <col min="2061" max="2061" width="21.25" style="2" customWidth="1"/>
    <col min="2062" max="2062" width="10" style="2" customWidth="1"/>
    <col min="2063" max="2065" width="18" style="2" customWidth="1"/>
    <col min="2066" max="2297" width="9" style="2"/>
    <col min="2298" max="2298" width="4.125" style="2" customWidth="1"/>
    <col min="2299" max="2299" width="19.25" style="2" customWidth="1"/>
    <col min="2300" max="2300" width="21.375" style="2" customWidth="1"/>
    <col min="2301" max="2301" width="6.25" style="2" customWidth="1"/>
    <col min="2302" max="2302" width="4.125" style="2" customWidth="1"/>
    <col min="2303" max="2303" width="6.25" style="2" customWidth="1"/>
    <col min="2304" max="2304" width="7.125" style="2" customWidth="1"/>
    <col min="2305" max="2305" width="0" style="2" hidden="1" customWidth="1"/>
    <col min="2306" max="2306" width="43.375" style="2" customWidth="1"/>
    <col min="2307" max="2307" width="3.375" style="2" customWidth="1"/>
    <col min="2308" max="2311" width="8.75" style="2" customWidth="1"/>
    <col min="2312" max="2312" width="13.625" style="2" customWidth="1"/>
    <col min="2313" max="2313" width="10.875" style="2" customWidth="1"/>
    <col min="2314" max="2314" width="5.125" style="2" customWidth="1"/>
    <col min="2315" max="2315" width="4.5" style="2" customWidth="1"/>
    <col min="2316" max="2316" width="24.375" style="2" customWidth="1"/>
    <col min="2317" max="2317" width="21.25" style="2" customWidth="1"/>
    <col min="2318" max="2318" width="10" style="2" customWidth="1"/>
    <col min="2319" max="2321" width="18" style="2" customWidth="1"/>
    <col min="2322" max="2553" width="9" style="2"/>
    <col min="2554" max="2554" width="4.125" style="2" customWidth="1"/>
    <col min="2555" max="2555" width="19.25" style="2" customWidth="1"/>
    <col min="2556" max="2556" width="21.375" style="2" customWidth="1"/>
    <col min="2557" max="2557" width="6.25" style="2" customWidth="1"/>
    <col min="2558" max="2558" width="4.125" style="2" customWidth="1"/>
    <col min="2559" max="2559" width="6.25" style="2" customWidth="1"/>
    <col min="2560" max="2560" width="7.125" style="2" customWidth="1"/>
    <col min="2561" max="2561" width="0" style="2" hidden="1" customWidth="1"/>
    <col min="2562" max="2562" width="43.375" style="2" customWidth="1"/>
    <col min="2563" max="2563" width="3.375" style="2" customWidth="1"/>
    <col min="2564" max="2567" width="8.75" style="2" customWidth="1"/>
    <col min="2568" max="2568" width="13.625" style="2" customWidth="1"/>
    <col min="2569" max="2569" width="10.875" style="2" customWidth="1"/>
    <col min="2570" max="2570" width="5.125" style="2" customWidth="1"/>
    <col min="2571" max="2571" width="4.5" style="2" customWidth="1"/>
    <col min="2572" max="2572" width="24.375" style="2" customWidth="1"/>
    <col min="2573" max="2573" width="21.25" style="2" customWidth="1"/>
    <col min="2574" max="2574" width="10" style="2" customWidth="1"/>
    <col min="2575" max="2577" width="18" style="2" customWidth="1"/>
    <col min="2578" max="2809" width="9" style="2"/>
    <col min="2810" max="2810" width="4.125" style="2" customWidth="1"/>
    <col min="2811" max="2811" width="19.25" style="2" customWidth="1"/>
    <col min="2812" max="2812" width="21.375" style="2" customWidth="1"/>
    <col min="2813" max="2813" width="6.25" style="2" customWidth="1"/>
    <col min="2814" max="2814" width="4.125" style="2" customWidth="1"/>
    <col min="2815" max="2815" width="6.25" style="2" customWidth="1"/>
    <col min="2816" max="2816" width="7.125" style="2" customWidth="1"/>
    <col min="2817" max="2817" width="0" style="2" hidden="1" customWidth="1"/>
    <col min="2818" max="2818" width="43.375" style="2" customWidth="1"/>
    <col min="2819" max="2819" width="3.375" style="2" customWidth="1"/>
    <col min="2820" max="2823" width="8.75" style="2" customWidth="1"/>
    <col min="2824" max="2824" width="13.625" style="2" customWidth="1"/>
    <col min="2825" max="2825" width="10.875" style="2" customWidth="1"/>
    <col min="2826" max="2826" width="5.125" style="2" customWidth="1"/>
    <col min="2827" max="2827" width="4.5" style="2" customWidth="1"/>
    <col min="2828" max="2828" width="24.375" style="2" customWidth="1"/>
    <col min="2829" max="2829" width="21.25" style="2" customWidth="1"/>
    <col min="2830" max="2830" width="10" style="2" customWidth="1"/>
    <col min="2831" max="2833" width="18" style="2" customWidth="1"/>
    <col min="2834" max="3065" width="9" style="2"/>
    <col min="3066" max="3066" width="4.125" style="2" customWidth="1"/>
    <col min="3067" max="3067" width="19.25" style="2" customWidth="1"/>
    <col min="3068" max="3068" width="21.375" style="2" customWidth="1"/>
    <col min="3069" max="3069" width="6.25" style="2" customWidth="1"/>
    <col min="3070" max="3070" width="4.125" style="2" customWidth="1"/>
    <col min="3071" max="3071" width="6.25" style="2" customWidth="1"/>
    <col min="3072" max="3072" width="7.125" style="2" customWidth="1"/>
    <col min="3073" max="3073" width="0" style="2" hidden="1" customWidth="1"/>
    <col min="3074" max="3074" width="43.375" style="2" customWidth="1"/>
    <col min="3075" max="3075" width="3.375" style="2" customWidth="1"/>
    <col min="3076" max="3079" width="8.75" style="2" customWidth="1"/>
    <col min="3080" max="3080" width="13.625" style="2" customWidth="1"/>
    <col min="3081" max="3081" width="10.875" style="2" customWidth="1"/>
    <col min="3082" max="3082" width="5.125" style="2" customWidth="1"/>
    <col min="3083" max="3083" width="4.5" style="2" customWidth="1"/>
    <col min="3084" max="3084" width="24.375" style="2" customWidth="1"/>
    <col min="3085" max="3085" width="21.25" style="2" customWidth="1"/>
    <col min="3086" max="3086" width="10" style="2" customWidth="1"/>
    <col min="3087" max="3089" width="18" style="2" customWidth="1"/>
    <col min="3090" max="3321" width="9" style="2"/>
    <col min="3322" max="3322" width="4.125" style="2" customWidth="1"/>
    <col min="3323" max="3323" width="19.25" style="2" customWidth="1"/>
    <col min="3324" max="3324" width="21.375" style="2" customWidth="1"/>
    <col min="3325" max="3325" width="6.25" style="2" customWidth="1"/>
    <col min="3326" max="3326" width="4.125" style="2" customWidth="1"/>
    <col min="3327" max="3327" width="6.25" style="2" customWidth="1"/>
    <col min="3328" max="3328" width="7.125" style="2" customWidth="1"/>
    <col min="3329" max="3329" width="0" style="2" hidden="1" customWidth="1"/>
    <col min="3330" max="3330" width="43.375" style="2" customWidth="1"/>
    <col min="3331" max="3331" width="3.375" style="2" customWidth="1"/>
    <col min="3332" max="3335" width="8.75" style="2" customWidth="1"/>
    <col min="3336" max="3336" width="13.625" style="2" customWidth="1"/>
    <col min="3337" max="3337" width="10.875" style="2" customWidth="1"/>
    <col min="3338" max="3338" width="5.125" style="2" customWidth="1"/>
    <col min="3339" max="3339" width="4.5" style="2" customWidth="1"/>
    <col min="3340" max="3340" width="24.375" style="2" customWidth="1"/>
    <col min="3341" max="3341" width="21.25" style="2" customWidth="1"/>
    <col min="3342" max="3342" width="10" style="2" customWidth="1"/>
    <col min="3343" max="3345" width="18" style="2" customWidth="1"/>
    <col min="3346" max="3577" width="9" style="2"/>
    <col min="3578" max="3578" width="4.125" style="2" customWidth="1"/>
    <col min="3579" max="3579" width="19.25" style="2" customWidth="1"/>
    <col min="3580" max="3580" width="21.375" style="2" customWidth="1"/>
    <col min="3581" max="3581" width="6.25" style="2" customWidth="1"/>
    <col min="3582" max="3582" width="4.125" style="2" customWidth="1"/>
    <col min="3583" max="3583" width="6.25" style="2" customWidth="1"/>
    <col min="3584" max="3584" width="7.125" style="2" customWidth="1"/>
    <col min="3585" max="3585" width="0" style="2" hidden="1" customWidth="1"/>
    <col min="3586" max="3586" width="43.375" style="2" customWidth="1"/>
    <col min="3587" max="3587" width="3.375" style="2" customWidth="1"/>
    <col min="3588" max="3591" width="8.75" style="2" customWidth="1"/>
    <col min="3592" max="3592" width="13.625" style="2" customWidth="1"/>
    <col min="3593" max="3593" width="10.875" style="2" customWidth="1"/>
    <col min="3594" max="3594" width="5.125" style="2" customWidth="1"/>
    <col min="3595" max="3595" width="4.5" style="2" customWidth="1"/>
    <col min="3596" max="3596" width="24.375" style="2" customWidth="1"/>
    <col min="3597" max="3597" width="21.25" style="2" customWidth="1"/>
    <col min="3598" max="3598" width="10" style="2" customWidth="1"/>
    <col min="3599" max="3601" width="18" style="2" customWidth="1"/>
    <col min="3602" max="3833" width="9" style="2"/>
    <col min="3834" max="3834" width="4.125" style="2" customWidth="1"/>
    <col min="3835" max="3835" width="19.25" style="2" customWidth="1"/>
    <col min="3836" max="3836" width="21.375" style="2" customWidth="1"/>
    <col min="3837" max="3837" width="6.25" style="2" customWidth="1"/>
    <col min="3838" max="3838" width="4.125" style="2" customWidth="1"/>
    <col min="3839" max="3839" width="6.25" style="2" customWidth="1"/>
    <col min="3840" max="3840" width="7.125" style="2" customWidth="1"/>
    <col min="3841" max="3841" width="0" style="2" hidden="1" customWidth="1"/>
    <col min="3842" max="3842" width="43.375" style="2" customWidth="1"/>
    <col min="3843" max="3843" width="3.375" style="2" customWidth="1"/>
    <col min="3844" max="3847" width="8.75" style="2" customWidth="1"/>
    <col min="3848" max="3848" width="13.625" style="2" customWidth="1"/>
    <col min="3849" max="3849" width="10.875" style="2" customWidth="1"/>
    <col min="3850" max="3850" width="5.125" style="2" customWidth="1"/>
    <col min="3851" max="3851" width="4.5" style="2" customWidth="1"/>
    <col min="3852" max="3852" width="24.375" style="2" customWidth="1"/>
    <col min="3853" max="3853" width="21.25" style="2" customWidth="1"/>
    <col min="3854" max="3854" width="10" style="2" customWidth="1"/>
    <col min="3855" max="3857" width="18" style="2" customWidth="1"/>
    <col min="3858" max="4089" width="9" style="2"/>
    <col min="4090" max="4090" width="4.125" style="2" customWidth="1"/>
    <col min="4091" max="4091" width="19.25" style="2" customWidth="1"/>
    <col min="4092" max="4092" width="21.375" style="2" customWidth="1"/>
    <col min="4093" max="4093" width="6.25" style="2" customWidth="1"/>
    <col min="4094" max="4094" width="4.125" style="2" customWidth="1"/>
    <col min="4095" max="4095" width="6.25" style="2" customWidth="1"/>
    <col min="4096" max="4096" width="7.125" style="2" customWidth="1"/>
    <col min="4097" max="4097" width="0" style="2" hidden="1" customWidth="1"/>
    <col min="4098" max="4098" width="43.375" style="2" customWidth="1"/>
    <col min="4099" max="4099" width="3.375" style="2" customWidth="1"/>
    <col min="4100" max="4103" width="8.75" style="2" customWidth="1"/>
    <col min="4104" max="4104" width="13.625" style="2" customWidth="1"/>
    <col min="4105" max="4105" width="10.875" style="2" customWidth="1"/>
    <col min="4106" max="4106" width="5.125" style="2" customWidth="1"/>
    <col min="4107" max="4107" width="4.5" style="2" customWidth="1"/>
    <col min="4108" max="4108" width="24.375" style="2" customWidth="1"/>
    <col min="4109" max="4109" width="21.25" style="2" customWidth="1"/>
    <col min="4110" max="4110" width="10" style="2" customWidth="1"/>
    <col min="4111" max="4113" width="18" style="2" customWidth="1"/>
    <col min="4114" max="4345" width="9" style="2"/>
    <col min="4346" max="4346" width="4.125" style="2" customWidth="1"/>
    <col min="4347" max="4347" width="19.25" style="2" customWidth="1"/>
    <col min="4348" max="4348" width="21.375" style="2" customWidth="1"/>
    <col min="4349" max="4349" width="6.25" style="2" customWidth="1"/>
    <col min="4350" max="4350" width="4.125" style="2" customWidth="1"/>
    <col min="4351" max="4351" width="6.25" style="2" customWidth="1"/>
    <col min="4352" max="4352" width="7.125" style="2" customWidth="1"/>
    <col min="4353" max="4353" width="0" style="2" hidden="1" customWidth="1"/>
    <col min="4354" max="4354" width="43.375" style="2" customWidth="1"/>
    <col min="4355" max="4355" width="3.375" style="2" customWidth="1"/>
    <col min="4356" max="4359" width="8.75" style="2" customWidth="1"/>
    <col min="4360" max="4360" width="13.625" style="2" customWidth="1"/>
    <col min="4361" max="4361" width="10.875" style="2" customWidth="1"/>
    <col min="4362" max="4362" width="5.125" style="2" customWidth="1"/>
    <col min="4363" max="4363" width="4.5" style="2" customWidth="1"/>
    <col min="4364" max="4364" width="24.375" style="2" customWidth="1"/>
    <col min="4365" max="4365" width="21.25" style="2" customWidth="1"/>
    <col min="4366" max="4366" width="10" style="2" customWidth="1"/>
    <col min="4367" max="4369" width="18" style="2" customWidth="1"/>
    <col min="4370" max="4601" width="9" style="2"/>
    <col min="4602" max="4602" width="4.125" style="2" customWidth="1"/>
    <col min="4603" max="4603" width="19.25" style="2" customWidth="1"/>
    <col min="4604" max="4604" width="21.375" style="2" customWidth="1"/>
    <col min="4605" max="4605" width="6.25" style="2" customWidth="1"/>
    <col min="4606" max="4606" width="4.125" style="2" customWidth="1"/>
    <col min="4607" max="4607" width="6.25" style="2" customWidth="1"/>
    <col min="4608" max="4608" width="7.125" style="2" customWidth="1"/>
    <col min="4609" max="4609" width="0" style="2" hidden="1" customWidth="1"/>
    <col min="4610" max="4610" width="43.375" style="2" customWidth="1"/>
    <col min="4611" max="4611" width="3.375" style="2" customWidth="1"/>
    <col min="4612" max="4615" width="8.75" style="2" customWidth="1"/>
    <col min="4616" max="4616" width="13.625" style="2" customWidth="1"/>
    <col min="4617" max="4617" width="10.875" style="2" customWidth="1"/>
    <col min="4618" max="4618" width="5.125" style="2" customWidth="1"/>
    <col min="4619" max="4619" width="4.5" style="2" customWidth="1"/>
    <col min="4620" max="4620" width="24.375" style="2" customWidth="1"/>
    <col min="4621" max="4621" width="21.25" style="2" customWidth="1"/>
    <col min="4622" max="4622" width="10" style="2" customWidth="1"/>
    <col min="4623" max="4625" width="18" style="2" customWidth="1"/>
    <col min="4626" max="4857" width="9" style="2"/>
    <col min="4858" max="4858" width="4.125" style="2" customWidth="1"/>
    <col min="4859" max="4859" width="19.25" style="2" customWidth="1"/>
    <col min="4860" max="4860" width="21.375" style="2" customWidth="1"/>
    <col min="4861" max="4861" width="6.25" style="2" customWidth="1"/>
    <col min="4862" max="4862" width="4.125" style="2" customWidth="1"/>
    <col min="4863" max="4863" width="6.25" style="2" customWidth="1"/>
    <col min="4864" max="4864" width="7.125" style="2" customWidth="1"/>
    <col min="4865" max="4865" width="0" style="2" hidden="1" customWidth="1"/>
    <col min="4866" max="4866" width="43.375" style="2" customWidth="1"/>
    <col min="4867" max="4867" width="3.375" style="2" customWidth="1"/>
    <col min="4868" max="4871" width="8.75" style="2" customWidth="1"/>
    <col min="4872" max="4872" width="13.625" style="2" customWidth="1"/>
    <col min="4873" max="4873" width="10.875" style="2" customWidth="1"/>
    <col min="4874" max="4874" width="5.125" style="2" customWidth="1"/>
    <col min="4875" max="4875" width="4.5" style="2" customWidth="1"/>
    <col min="4876" max="4876" width="24.375" style="2" customWidth="1"/>
    <col min="4877" max="4877" width="21.25" style="2" customWidth="1"/>
    <col min="4878" max="4878" width="10" style="2" customWidth="1"/>
    <col min="4879" max="4881" width="18" style="2" customWidth="1"/>
    <col min="4882" max="5113" width="9" style="2"/>
    <col min="5114" max="5114" width="4.125" style="2" customWidth="1"/>
    <col min="5115" max="5115" width="19.25" style="2" customWidth="1"/>
    <col min="5116" max="5116" width="21.375" style="2" customWidth="1"/>
    <col min="5117" max="5117" width="6.25" style="2" customWidth="1"/>
    <col min="5118" max="5118" width="4.125" style="2" customWidth="1"/>
    <col min="5119" max="5119" width="6.25" style="2" customWidth="1"/>
    <col min="5120" max="5120" width="7.125" style="2" customWidth="1"/>
    <col min="5121" max="5121" width="0" style="2" hidden="1" customWidth="1"/>
    <col min="5122" max="5122" width="43.375" style="2" customWidth="1"/>
    <col min="5123" max="5123" width="3.375" style="2" customWidth="1"/>
    <col min="5124" max="5127" width="8.75" style="2" customWidth="1"/>
    <col min="5128" max="5128" width="13.625" style="2" customWidth="1"/>
    <col min="5129" max="5129" width="10.875" style="2" customWidth="1"/>
    <col min="5130" max="5130" width="5.125" style="2" customWidth="1"/>
    <col min="5131" max="5131" width="4.5" style="2" customWidth="1"/>
    <col min="5132" max="5132" width="24.375" style="2" customWidth="1"/>
    <col min="5133" max="5133" width="21.25" style="2" customWidth="1"/>
    <col min="5134" max="5134" width="10" style="2" customWidth="1"/>
    <col min="5135" max="5137" width="18" style="2" customWidth="1"/>
    <col min="5138" max="5369" width="9" style="2"/>
    <col min="5370" max="5370" width="4.125" style="2" customWidth="1"/>
    <col min="5371" max="5371" width="19.25" style="2" customWidth="1"/>
    <col min="5372" max="5372" width="21.375" style="2" customWidth="1"/>
    <col min="5373" max="5373" width="6.25" style="2" customWidth="1"/>
    <col min="5374" max="5374" width="4.125" style="2" customWidth="1"/>
    <col min="5375" max="5375" width="6.25" style="2" customWidth="1"/>
    <col min="5376" max="5376" width="7.125" style="2" customWidth="1"/>
    <col min="5377" max="5377" width="0" style="2" hidden="1" customWidth="1"/>
    <col min="5378" max="5378" width="43.375" style="2" customWidth="1"/>
    <col min="5379" max="5379" width="3.375" style="2" customWidth="1"/>
    <col min="5380" max="5383" width="8.75" style="2" customWidth="1"/>
    <col min="5384" max="5384" width="13.625" style="2" customWidth="1"/>
    <col min="5385" max="5385" width="10.875" style="2" customWidth="1"/>
    <col min="5386" max="5386" width="5.125" style="2" customWidth="1"/>
    <col min="5387" max="5387" width="4.5" style="2" customWidth="1"/>
    <col min="5388" max="5388" width="24.375" style="2" customWidth="1"/>
    <col min="5389" max="5389" width="21.25" style="2" customWidth="1"/>
    <col min="5390" max="5390" width="10" style="2" customWidth="1"/>
    <col min="5391" max="5393" width="18" style="2" customWidth="1"/>
    <col min="5394" max="5625" width="9" style="2"/>
    <col min="5626" max="5626" width="4.125" style="2" customWidth="1"/>
    <col min="5627" max="5627" width="19.25" style="2" customWidth="1"/>
    <col min="5628" max="5628" width="21.375" style="2" customWidth="1"/>
    <col min="5629" max="5629" width="6.25" style="2" customWidth="1"/>
    <col min="5630" max="5630" width="4.125" style="2" customWidth="1"/>
    <col min="5631" max="5631" width="6.25" style="2" customWidth="1"/>
    <col min="5632" max="5632" width="7.125" style="2" customWidth="1"/>
    <col min="5633" max="5633" width="0" style="2" hidden="1" customWidth="1"/>
    <col min="5634" max="5634" width="43.375" style="2" customWidth="1"/>
    <col min="5635" max="5635" width="3.375" style="2" customWidth="1"/>
    <col min="5636" max="5639" width="8.75" style="2" customWidth="1"/>
    <col min="5640" max="5640" width="13.625" style="2" customWidth="1"/>
    <col min="5641" max="5641" width="10.875" style="2" customWidth="1"/>
    <col min="5642" max="5642" width="5.125" style="2" customWidth="1"/>
    <col min="5643" max="5643" width="4.5" style="2" customWidth="1"/>
    <col min="5644" max="5644" width="24.375" style="2" customWidth="1"/>
    <col min="5645" max="5645" width="21.25" style="2" customWidth="1"/>
    <col min="5646" max="5646" width="10" style="2" customWidth="1"/>
    <col min="5647" max="5649" width="18" style="2" customWidth="1"/>
    <col min="5650" max="5881" width="9" style="2"/>
    <col min="5882" max="5882" width="4.125" style="2" customWidth="1"/>
    <col min="5883" max="5883" width="19.25" style="2" customWidth="1"/>
    <col min="5884" max="5884" width="21.375" style="2" customWidth="1"/>
    <col min="5885" max="5885" width="6.25" style="2" customWidth="1"/>
    <col min="5886" max="5886" width="4.125" style="2" customWidth="1"/>
    <col min="5887" max="5887" width="6.25" style="2" customWidth="1"/>
    <col min="5888" max="5888" width="7.125" style="2" customWidth="1"/>
    <col min="5889" max="5889" width="0" style="2" hidden="1" customWidth="1"/>
    <col min="5890" max="5890" width="43.375" style="2" customWidth="1"/>
    <col min="5891" max="5891" width="3.375" style="2" customWidth="1"/>
    <col min="5892" max="5895" width="8.75" style="2" customWidth="1"/>
    <col min="5896" max="5896" width="13.625" style="2" customWidth="1"/>
    <col min="5897" max="5897" width="10.875" style="2" customWidth="1"/>
    <col min="5898" max="5898" width="5.125" style="2" customWidth="1"/>
    <col min="5899" max="5899" width="4.5" style="2" customWidth="1"/>
    <col min="5900" max="5900" width="24.375" style="2" customWidth="1"/>
    <col min="5901" max="5901" width="21.25" style="2" customWidth="1"/>
    <col min="5902" max="5902" width="10" style="2" customWidth="1"/>
    <col min="5903" max="5905" width="18" style="2" customWidth="1"/>
    <col min="5906" max="6137" width="9" style="2"/>
    <col min="6138" max="6138" width="4.125" style="2" customWidth="1"/>
    <col min="6139" max="6139" width="19.25" style="2" customWidth="1"/>
    <col min="6140" max="6140" width="21.375" style="2" customWidth="1"/>
    <col min="6141" max="6141" width="6.25" style="2" customWidth="1"/>
    <col min="6142" max="6142" width="4.125" style="2" customWidth="1"/>
    <col min="6143" max="6143" width="6.25" style="2" customWidth="1"/>
    <col min="6144" max="6144" width="7.125" style="2" customWidth="1"/>
    <col min="6145" max="6145" width="0" style="2" hidden="1" customWidth="1"/>
    <col min="6146" max="6146" width="43.375" style="2" customWidth="1"/>
    <col min="6147" max="6147" width="3.375" style="2" customWidth="1"/>
    <col min="6148" max="6151" width="8.75" style="2" customWidth="1"/>
    <col min="6152" max="6152" width="13.625" style="2" customWidth="1"/>
    <col min="6153" max="6153" width="10.875" style="2" customWidth="1"/>
    <col min="6154" max="6154" width="5.125" style="2" customWidth="1"/>
    <col min="6155" max="6155" width="4.5" style="2" customWidth="1"/>
    <col min="6156" max="6156" width="24.375" style="2" customWidth="1"/>
    <col min="6157" max="6157" width="21.25" style="2" customWidth="1"/>
    <col min="6158" max="6158" width="10" style="2" customWidth="1"/>
    <col min="6159" max="6161" width="18" style="2" customWidth="1"/>
    <col min="6162" max="6393" width="9" style="2"/>
    <col min="6394" max="6394" width="4.125" style="2" customWidth="1"/>
    <col min="6395" max="6395" width="19.25" style="2" customWidth="1"/>
    <col min="6396" max="6396" width="21.375" style="2" customWidth="1"/>
    <col min="6397" max="6397" width="6.25" style="2" customWidth="1"/>
    <col min="6398" max="6398" width="4.125" style="2" customWidth="1"/>
    <col min="6399" max="6399" width="6.25" style="2" customWidth="1"/>
    <col min="6400" max="6400" width="7.125" style="2" customWidth="1"/>
    <col min="6401" max="6401" width="0" style="2" hidden="1" customWidth="1"/>
    <col min="6402" max="6402" width="43.375" style="2" customWidth="1"/>
    <col min="6403" max="6403" width="3.375" style="2" customWidth="1"/>
    <col min="6404" max="6407" width="8.75" style="2" customWidth="1"/>
    <col min="6408" max="6408" width="13.625" style="2" customWidth="1"/>
    <col min="6409" max="6409" width="10.875" style="2" customWidth="1"/>
    <col min="6410" max="6410" width="5.125" style="2" customWidth="1"/>
    <col min="6411" max="6411" width="4.5" style="2" customWidth="1"/>
    <col min="6412" max="6412" width="24.375" style="2" customWidth="1"/>
    <col min="6413" max="6413" width="21.25" style="2" customWidth="1"/>
    <col min="6414" max="6414" width="10" style="2" customWidth="1"/>
    <col min="6415" max="6417" width="18" style="2" customWidth="1"/>
    <col min="6418" max="6649" width="9" style="2"/>
    <col min="6650" max="6650" width="4.125" style="2" customWidth="1"/>
    <col min="6651" max="6651" width="19.25" style="2" customWidth="1"/>
    <col min="6652" max="6652" width="21.375" style="2" customWidth="1"/>
    <col min="6653" max="6653" width="6.25" style="2" customWidth="1"/>
    <col min="6654" max="6654" width="4.125" style="2" customWidth="1"/>
    <col min="6655" max="6655" width="6.25" style="2" customWidth="1"/>
    <col min="6656" max="6656" width="7.125" style="2" customWidth="1"/>
    <col min="6657" max="6657" width="0" style="2" hidden="1" customWidth="1"/>
    <col min="6658" max="6658" width="43.375" style="2" customWidth="1"/>
    <col min="6659" max="6659" width="3.375" style="2" customWidth="1"/>
    <col min="6660" max="6663" width="8.75" style="2" customWidth="1"/>
    <col min="6664" max="6664" width="13.625" style="2" customWidth="1"/>
    <col min="6665" max="6665" width="10.875" style="2" customWidth="1"/>
    <col min="6666" max="6666" width="5.125" style="2" customWidth="1"/>
    <col min="6667" max="6667" width="4.5" style="2" customWidth="1"/>
    <col min="6668" max="6668" width="24.375" style="2" customWidth="1"/>
    <col min="6669" max="6669" width="21.25" style="2" customWidth="1"/>
    <col min="6670" max="6670" width="10" style="2" customWidth="1"/>
    <col min="6671" max="6673" width="18" style="2" customWidth="1"/>
    <col min="6674" max="6905" width="9" style="2"/>
    <col min="6906" max="6906" width="4.125" style="2" customWidth="1"/>
    <col min="6907" max="6907" width="19.25" style="2" customWidth="1"/>
    <col min="6908" max="6908" width="21.375" style="2" customWidth="1"/>
    <col min="6909" max="6909" width="6.25" style="2" customWidth="1"/>
    <col min="6910" max="6910" width="4.125" style="2" customWidth="1"/>
    <col min="6911" max="6911" width="6.25" style="2" customWidth="1"/>
    <col min="6912" max="6912" width="7.125" style="2" customWidth="1"/>
    <col min="6913" max="6913" width="0" style="2" hidden="1" customWidth="1"/>
    <col min="6914" max="6914" width="43.375" style="2" customWidth="1"/>
    <col min="6915" max="6915" width="3.375" style="2" customWidth="1"/>
    <col min="6916" max="6919" width="8.75" style="2" customWidth="1"/>
    <col min="6920" max="6920" width="13.625" style="2" customWidth="1"/>
    <col min="6921" max="6921" width="10.875" style="2" customWidth="1"/>
    <col min="6922" max="6922" width="5.125" style="2" customWidth="1"/>
    <col min="6923" max="6923" width="4.5" style="2" customWidth="1"/>
    <col min="6924" max="6924" width="24.375" style="2" customWidth="1"/>
    <col min="6925" max="6925" width="21.25" style="2" customWidth="1"/>
    <col min="6926" max="6926" width="10" style="2" customWidth="1"/>
    <col min="6927" max="6929" width="18" style="2" customWidth="1"/>
    <col min="6930" max="7161" width="9" style="2"/>
    <col min="7162" max="7162" width="4.125" style="2" customWidth="1"/>
    <col min="7163" max="7163" width="19.25" style="2" customWidth="1"/>
    <col min="7164" max="7164" width="21.375" style="2" customWidth="1"/>
    <col min="7165" max="7165" width="6.25" style="2" customWidth="1"/>
    <col min="7166" max="7166" width="4.125" style="2" customWidth="1"/>
    <col min="7167" max="7167" width="6.25" style="2" customWidth="1"/>
    <col min="7168" max="7168" width="7.125" style="2" customWidth="1"/>
    <col min="7169" max="7169" width="0" style="2" hidden="1" customWidth="1"/>
    <col min="7170" max="7170" width="43.375" style="2" customWidth="1"/>
    <col min="7171" max="7171" width="3.375" style="2" customWidth="1"/>
    <col min="7172" max="7175" width="8.75" style="2" customWidth="1"/>
    <col min="7176" max="7176" width="13.625" style="2" customWidth="1"/>
    <col min="7177" max="7177" width="10.875" style="2" customWidth="1"/>
    <col min="7178" max="7178" width="5.125" style="2" customWidth="1"/>
    <col min="7179" max="7179" width="4.5" style="2" customWidth="1"/>
    <col min="7180" max="7180" width="24.375" style="2" customWidth="1"/>
    <col min="7181" max="7181" width="21.25" style="2" customWidth="1"/>
    <col min="7182" max="7182" width="10" style="2" customWidth="1"/>
    <col min="7183" max="7185" width="18" style="2" customWidth="1"/>
    <col min="7186" max="7417" width="9" style="2"/>
    <col min="7418" max="7418" width="4.125" style="2" customWidth="1"/>
    <col min="7419" max="7419" width="19.25" style="2" customWidth="1"/>
    <col min="7420" max="7420" width="21.375" style="2" customWidth="1"/>
    <col min="7421" max="7421" width="6.25" style="2" customWidth="1"/>
    <col min="7422" max="7422" width="4.125" style="2" customWidth="1"/>
    <col min="7423" max="7423" width="6.25" style="2" customWidth="1"/>
    <col min="7424" max="7424" width="7.125" style="2" customWidth="1"/>
    <col min="7425" max="7425" width="0" style="2" hidden="1" customWidth="1"/>
    <col min="7426" max="7426" width="43.375" style="2" customWidth="1"/>
    <col min="7427" max="7427" width="3.375" style="2" customWidth="1"/>
    <col min="7428" max="7431" width="8.75" style="2" customWidth="1"/>
    <col min="7432" max="7432" width="13.625" style="2" customWidth="1"/>
    <col min="7433" max="7433" width="10.875" style="2" customWidth="1"/>
    <col min="7434" max="7434" width="5.125" style="2" customWidth="1"/>
    <col min="7435" max="7435" width="4.5" style="2" customWidth="1"/>
    <col min="7436" max="7436" width="24.375" style="2" customWidth="1"/>
    <col min="7437" max="7437" width="21.25" style="2" customWidth="1"/>
    <col min="7438" max="7438" width="10" style="2" customWidth="1"/>
    <col min="7439" max="7441" width="18" style="2" customWidth="1"/>
    <col min="7442" max="7673" width="9" style="2"/>
    <col min="7674" max="7674" width="4.125" style="2" customWidth="1"/>
    <col min="7675" max="7675" width="19.25" style="2" customWidth="1"/>
    <col min="7676" max="7676" width="21.375" style="2" customWidth="1"/>
    <col min="7677" max="7677" width="6.25" style="2" customWidth="1"/>
    <col min="7678" max="7678" width="4.125" style="2" customWidth="1"/>
    <col min="7679" max="7679" width="6.25" style="2" customWidth="1"/>
    <col min="7680" max="7680" width="7.125" style="2" customWidth="1"/>
    <col min="7681" max="7681" width="0" style="2" hidden="1" customWidth="1"/>
    <col min="7682" max="7682" width="43.375" style="2" customWidth="1"/>
    <col min="7683" max="7683" width="3.375" style="2" customWidth="1"/>
    <col min="7684" max="7687" width="8.75" style="2" customWidth="1"/>
    <col min="7688" max="7688" width="13.625" style="2" customWidth="1"/>
    <col min="7689" max="7689" width="10.875" style="2" customWidth="1"/>
    <col min="7690" max="7690" width="5.125" style="2" customWidth="1"/>
    <col min="7691" max="7691" width="4.5" style="2" customWidth="1"/>
    <col min="7692" max="7692" width="24.375" style="2" customWidth="1"/>
    <col min="7693" max="7693" width="21.25" style="2" customWidth="1"/>
    <col min="7694" max="7694" width="10" style="2" customWidth="1"/>
    <col min="7695" max="7697" width="18" style="2" customWidth="1"/>
    <col min="7698" max="7929" width="9" style="2"/>
    <col min="7930" max="7930" width="4.125" style="2" customWidth="1"/>
    <col min="7931" max="7931" width="19.25" style="2" customWidth="1"/>
    <col min="7932" max="7932" width="21.375" style="2" customWidth="1"/>
    <col min="7933" max="7933" width="6.25" style="2" customWidth="1"/>
    <col min="7934" max="7934" width="4.125" style="2" customWidth="1"/>
    <col min="7935" max="7935" width="6.25" style="2" customWidth="1"/>
    <col min="7936" max="7936" width="7.125" style="2" customWidth="1"/>
    <col min="7937" max="7937" width="0" style="2" hidden="1" customWidth="1"/>
    <col min="7938" max="7938" width="43.375" style="2" customWidth="1"/>
    <col min="7939" max="7939" width="3.375" style="2" customWidth="1"/>
    <col min="7940" max="7943" width="8.75" style="2" customWidth="1"/>
    <col min="7944" max="7944" width="13.625" style="2" customWidth="1"/>
    <col min="7945" max="7945" width="10.875" style="2" customWidth="1"/>
    <col min="7946" max="7946" width="5.125" style="2" customWidth="1"/>
    <col min="7947" max="7947" width="4.5" style="2" customWidth="1"/>
    <col min="7948" max="7948" width="24.375" style="2" customWidth="1"/>
    <col min="7949" max="7949" width="21.25" style="2" customWidth="1"/>
    <col min="7950" max="7950" width="10" style="2" customWidth="1"/>
    <col min="7951" max="7953" width="18" style="2" customWidth="1"/>
    <col min="7954" max="8185" width="9" style="2"/>
    <col min="8186" max="8186" width="4.125" style="2" customWidth="1"/>
    <col min="8187" max="8187" width="19.25" style="2" customWidth="1"/>
    <col min="8188" max="8188" width="21.375" style="2" customWidth="1"/>
    <col min="8189" max="8189" width="6.25" style="2" customWidth="1"/>
    <col min="8190" max="8190" width="4.125" style="2" customWidth="1"/>
    <col min="8191" max="8191" width="6.25" style="2" customWidth="1"/>
    <col min="8192" max="8192" width="7.125" style="2" customWidth="1"/>
    <col min="8193" max="8193" width="0" style="2" hidden="1" customWidth="1"/>
    <col min="8194" max="8194" width="43.375" style="2" customWidth="1"/>
    <col min="8195" max="8195" width="3.375" style="2" customWidth="1"/>
    <col min="8196" max="8199" width="8.75" style="2" customWidth="1"/>
    <col min="8200" max="8200" width="13.625" style="2" customWidth="1"/>
    <col min="8201" max="8201" width="10.875" style="2" customWidth="1"/>
    <col min="8202" max="8202" width="5.125" style="2" customWidth="1"/>
    <col min="8203" max="8203" width="4.5" style="2" customWidth="1"/>
    <col min="8204" max="8204" width="24.375" style="2" customWidth="1"/>
    <col min="8205" max="8205" width="21.25" style="2" customWidth="1"/>
    <col min="8206" max="8206" width="10" style="2" customWidth="1"/>
    <col min="8207" max="8209" width="18" style="2" customWidth="1"/>
    <col min="8210" max="8441" width="9" style="2"/>
    <col min="8442" max="8442" width="4.125" style="2" customWidth="1"/>
    <col min="8443" max="8443" width="19.25" style="2" customWidth="1"/>
    <col min="8444" max="8444" width="21.375" style="2" customWidth="1"/>
    <col min="8445" max="8445" width="6.25" style="2" customWidth="1"/>
    <col min="8446" max="8446" width="4.125" style="2" customWidth="1"/>
    <col min="8447" max="8447" width="6.25" style="2" customWidth="1"/>
    <col min="8448" max="8448" width="7.125" style="2" customWidth="1"/>
    <col min="8449" max="8449" width="0" style="2" hidden="1" customWidth="1"/>
    <col min="8450" max="8450" width="43.375" style="2" customWidth="1"/>
    <col min="8451" max="8451" width="3.375" style="2" customWidth="1"/>
    <col min="8452" max="8455" width="8.75" style="2" customWidth="1"/>
    <col min="8456" max="8456" width="13.625" style="2" customWidth="1"/>
    <col min="8457" max="8457" width="10.875" style="2" customWidth="1"/>
    <col min="8458" max="8458" width="5.125" style="2" customWidth="1"/>
    <col min="8459" max="8459" width="4.5" style="2" customWidth="1"/>
    <col min="8460" max="8460" width="24.375" style="2" customWidth="1"/>
    <col min="8461" max="8461" width="21.25" style="2" customWidth="1"/>
    <col min="8462" max="8462" width="10" style="2" customWidth="1"/>
    <col min="8463" max="8465" width="18" style="2" customWidth="1"/>
    <col min="8466" max="8697" width="9" style="2"/>
    <col min="8698" max="8698" width="4.125" style="2" customWidth="1"/>
    <col min="8699" max="8699" width="19.25" style="2" customWidth="1"/>
    <col min="8700" max="8700" width="21.375" style="2" customWidth="1"/>
    <col min="8701" max="8701" width="6.25" style="2" customWidth="1"/>
    <col min="8702" max="8702" width="4.125" style="2" customWidth="1"/>
    <col min="8703" max="8703" width="6.25" style="2" customWidth="1"/>
    <col min="8704" max="8704" width="7.125" style="2" customWidth="1"/>
    <col min="8705" max="8705" width="0" style="2" hidden="1" customWidth="1"/>
    <col min="8706" max="8706" width="43.375" style="2" customWidth="1"/>
    <col min="8707" max="8707" width="3.375" style="2" customWidth="1"/>
    <col min="8708" max="8711" width="8.75" style="2" customWidth="1"/>
    <col min="8712" max="8712" width="13.625" style="2" customWidth="1"/>
    <col min="8713" max="8713" width="10.875" style="2" customWidth="1"/>
    <col min="8714" max="8714" width="5.125" style="2" customWidth="1"/>
    <col min="8715" max="8715" width="4.5" style="2" customWidth="1"/>
    <col min="8716" max="8716" width="24.375" style="2" customWidth="1"/>
    <col min="8717" max="8717" width="21.25" style="2" customWidth="1"/>
    <col min="8718" max="8718" width="10" style="2" customWidth="1"/>
    <col min="8719" max="8721" width="18" style="2" customWidth="1"/>
    <col min="8722" max="8953" width="9" style="2"/>
    <col min="8954" max="8954" width="4.125" style="2" customWidth="1"/>
    <col min="8955" max="8955" width="19.25" style="2" customWidth="1"/>
    <col min="8956" max="8956" width="21.375" style="2" customWidth="1"/>
    <col min="8957" max="8957" width="6.25" style="2" customWidth="1"/>
    <col min="8958" max="8958" width="4.125" style="2" customWidth="1"/>
    <col min="8959" max="8959" width="6.25" style="2" customWidth="1"/>
    <col min="8960" max="8960" width="7.125" style="2" customWidth="1"/>
    <col min="8961" max="8961" width="0" style="2" hidden="1" customWidth="1"/>
    <col min="8962" max="8962" width="43.375" style="2" customWidth="1"/>
    <col min="8963" max="8963" width="3.375" style="2" customWidth="1"/>
    <col min="8964" max="8967" width="8.75" style="2" customWidth="1"/>
    <col min="8968" max="8968" width="13.625" style="2" customWidth="1"/>
    <col min="8969" max="8969" width="10.875" style="2" customWidth="1"/>
    <col min="8970" max="8970" width="5.125" style="2" customWidth="1"/>
    <col min="8971" max="8971" width="4.5" style="2" customWidth="1"/>
    <col min="8972" max="8972" width="24.375" style="2" customWidth="1"/>
    <col min="8973" max="8973" width="21.25" style="2" customWidth="1"/>
    <col min="8974" max="8974" width="10" style="2" customWidth="1"/>
    <col min="8975" max="8977" width="18" style="2" customWidth="1"/>
    <col min="8978" max="9209" width="9" style="2"/>
    <col min="9210" max="9210" width="4.125" style="2" customWidth="1"/>
    <col min="9211" max="9211" width="19.25" style="2" customWidth="1"/>
    <col min="9212" max="9212" width="21.375" style="2" customWidth="1"/>
    <col min="9213" max="9213" width="6.25" style="2" customWidth="1"/>
    <col min="9214" max="9214" width="4.125" style="2" customWidth="1"/>
    <col min="9215" max="9215" width="6.25" style="2" customWidth="1"/>
    <col min="9216" max="9216" width="7.125" style="2" customWidth="1"/>
    <col min="9217" max="9217" width="0" style="2" hidden="1" customWidth="1"/>
    <col min="9218" max="9218" width="43.375" style="2" customWidth="1"/>
    <col min="9219" max="9219" width="3.375" style="2" customWidth="1"/>
    <col min="9220" max="9223" width="8.75" style="2" customWidth="1"/>
    <col min="9224" max="9224" width="13.625" style="2" customWidth="1"/>
    <col min="9225" max="9225" width="10.875" style="2" customWidth="1"/>
    <col min="9226" max="9226" width="5.125" style="2" customWidth="1"/>
    <col min="9227" max="9227" width="4.5" style="2" customWidth="1"/>
    <col min="9228" max="9228" width="24.375" style="2" customWidth="1"/>
    <col min="9229" max="9229" width="21.25" style="2" customWidth="1"/>
    <col min="9230" max="9230" width="10" style="2" customWidth="1"/>
    <col min="9231" max="9233" width="18" style="2" customWidth="1"/>
    <col min="9234" max="9465" width="9" style="2"/>
    <col min="9466" max="9466" width="4.125" style="2" customWidth="1"/>
    <col min="9467" max="9467" width="19.25" style="2" customWidth="1"/>
    <col min="9468" max="9468" width="21.375" style="2" customWidth="1"/>
    <col min="9469" max="9469" width="6.25" style="2" customWidth="1"/>
    <col min="9470" max="9470" width="4.125" style="2" customWidth="1"/>
    <col min="9471" max="9471" width="6.25" style="2" customWidth="1"/>
    <col min="9472" max="9472" width="7.125" style="2" customWidth="1"/>
    <col min="9473" max="9473" width="0" style="2" hidden="1" customWidth="1"/>
    <col min="9474" max="9474" width="43.375" style="2" customWidth="1"/>
    <col min="9475" max="9475" width="3.375" style="2" customWidth="1"/>
    <col min="9476" max="9479" width="8.75" style="2" customWidth="1"/>
    <col min="9480" max="9480" width="13.625" style="2" customWidth="1"/>
    <col min="9481" max="9481" width="10.875" style="2" customWidth="1"/>
    <col min="9482" max="9482" width="5.125" style="2" customWidth="1"/>
    <col min="9483" max="9483" width="4.5" style="2" customWidth="1"/>
    <col min="9484" max="9484" width="24.375" style="2" customWidth="1"/>
    <col min="9485" max="9485" width="21.25" style="2" customWidth="1"/>
    <col min="9486" max="9486" width="10" style="2" customWidth="1"/>
    <col min="9487" max="9489" width="18" style="2" customWidth="1"/>
    <col min="9490" max="9721" width="9" style="2"/>
    <col min="9722" max="9722" width="4.125" style="2" customWidth="1"/>
    <col min="9723" max="9723" width="19.25" style="2" customWidth="1"/>
    <col min="9724" max="9724" width="21.375" style="2" customWidth="1"/>
    <col min="9725" max="9725" width="6.25" style="2" customWidth="1"/>
    <col min="9726" max="9726" width="4.125" style="2" customWidth="1"/>
    <col min="9727" max="9727" width="6.25" style="2" customWidth="1"/>
    <col min="9728" max="9728" width="7.125" style="2" customWidth="1"/>
    <col min="9729" max="9729" width="0" style="2" hidden="1" customWidth="1"/>
    <col min="9730" max="9730" width="43.375" style="2" customWidth="1"/>
    <col min="9731" max="9731" width="3.375" style="2" customWidth="1"/>
    <col min="9732" max="9735" width="8.75" style="2" customWidth="1"/>
    <col min="9736" max="9736" width="13.625" style="2" customWidth="1"/>
    <col min="9737" max="9737" width="10.875" style="2" customWidth="1"/>
    <col min="9738" max="9738" width="5.125" style="2" customWidth="1"/>
    <col min="9739" max="9739" width="4.5" style="2" customWidth="1"/>
    <col min="9740" max="9740" width="24.375" style="2" customWidth="1"/>
    <col min="9741" max="9741" width="21.25" style="2" customWidth="1"/>
    <col min="9742" max="9742" width="10" style="2" customWidth="1"/>
    <col min="9743" max="9745" width="18" style="2" customWidth="1"/>
    <col min="9746" max="9977" width="9" style="2"/>
    <col min="9978" max="9978" width="4.125" style="2" customWidth="1"/>
    <col min="9979" max="9979" width="19.25" style="2" customWidth="1"/>
    <col min="9980" max="9980" width="21.375" style="2" customWidth="1"/>
    <col min="9981" max="9981" width="6.25" style="2" customWidth="1"/>
    <col min="9982" max="9982" width="4.125" style="2" customWidth="1"/>
    <col min="9983" max="9983" width="6.25" style="2" customWidth="1"/>
    <col min="9984" max="9984" width="7.125" style="2" customWidth="1"/>
    <col min="9985" max="9985" width="0" style="2" hidden="1" customWidth="1"/>
    <col min="9986" max="9986" width="43.375" style="2" customWidth="1"/>
    <col min="9987" max="9987" width="3.375" style="2" customWidth="1"/>
    <col min="9988" max="9991" width="8.75" style="2" customWidth="1"/>
    <col min="9992" max="9992" width="13.625" style="2" customWidth="1"/>
    <col min="9993" max="9993" width="10.875" style="2" customWidth="1"/>
    <col min="9994" max="9994" width="5.125" style="2" customWidth="1"/>
    <col min="9995" max="9995" width="4.5" style="2" customWidth="1"/>
    <col min="9996" max="9996" width="24.375" style="2" customWidth="1"/>
    <col min="9997" max="9997" width="21.25" style="2" customWidth="1"/>
    <col min="9998" max="9998" width="10" style="2" customWidth="1"/>
    <col min="9999" max="10001" width="18" style="2" customWidth="1"/>
    <col min="10002" max="10233" width="9" style="2"/>
    <col min="10234" max="10234" width="4.125" style="2" customWidth="1"/>
    <col min="10235" max="10235" width="19.25" style="2" customWidth="1"/>
    <col min="10236" max="10236" width="21.375" style="2" customWidth="1"/>
    <col min="10237" max="10237" width="6.25" style="2" customWidth="1"/>
    <col min="10238" max="10238" width="4.125" style="2" customWidth="1"/>
    <col min="10239" max="10239" width="6.25" style="2" customWidth="1"/>
    <col min="10240" max="10240" width="7.125" style="2" customWidth="1"/>
    <col min="10241" max="10241" width="0" style="2" hidden="1" customWidth="1"/>
    <col min="10242" max="10242" width="43.375" style="2" customWidth="1"/>
    <col min="10243" max="10243" width="3.375" style="2" customWidth="1"/>
    <col min="10244" max="10247" width="8.75" style="2" customWidth="1"/>
    <col min="10248" max="10248" width="13.625" style="2" customWidth="1"/>
    <col min="10249" max="10249" width="10.875" style="2" customWidth="1"/>
    <col min="10250" max="10250" width="5.125" style="2" customWidth="1"/>
    <col min="10251" max="10251" width="4.5" style="2" customWidth="1"/>
    <col min="10252" max="10252" width="24.375" style="2" customWidth="1"/>
    <col min="10253" max="10253" width="21.25" style="2" customWidth="1"/>
    <col min="10254" max="10254" width="10" style="2" customWidth="1"/>
    <col min="10255" max="10257" width="18" style="2" customWidth="1"/>
    <col min="10258" max="10489" width="9" style="2"/>
    <col min="10490" max="10490" width="4.125" style="2" customWidth="1"/>
    <col min="10491" max="10491" width="19.25" style="2" customWidth="1"/>
    <col min="10492" max="10492" width="21.375" style="2" customWidth="1"/>
    <col min="10493" max="10493" width="6.25" style="2" customWidth="1"/>
    <col min="10494" max="10494" width="4.125" style="2" customWidth="1"/>
    <col min="10495" max="10495" width="6.25" style="2" customWidth="1"/>
    <col min="10496" max="10496" width="7.125" style="2" customWidth="1"/>
    <col min="10497" max="10497" width="0" style="2" hidden="1" customWidth="1"/>
    <col min="10498" max="10498" width="43.375" style="2" customWidth="1"/>
    <col min="10499" max="10499" width="3.375" style="2" customWidth="1"/>
    <col min="10500" max="10503" width="8.75" style="2" customWidth="1"/>
    <col min="10504" max="10504" width="13.625" style="2" customWidth="1"/>
    <col min="10505" max="10505" width="10.875" style="2" customWidth="1"/>
    <col min="10506" max="10506" width="5.125" style="2" customWidth="1"/>
    <col min="10507" max="10507" width="4.5" style="2" customWidth="1"/>
    <col min="10508" max="10508" width="24.375" style="2" customWidth="1"/>
    <col min="10509" max="10509" width="21.25" style="2" customWidth="1"/>
    <col min="10510" max="10510" width="10" style="2" customWidth="1"/>
    <col min="10511" max="10513" width="18" style="2" customWidth="1"/>
    <col min="10514" max="10745" width="9" style="2"/>
    <col min="10746" max="10746" width="4.125" style="2" customWidth="1"/>
    <col min="10747" max="10747" width="19.25" style="2" customWidth="1"/>
    <col min="10748" max="10748" width="21.375" style="2" customWidth="1"/>
    <col min="10749" max="10749" width="6.25" style="2" customWidth="1"/>
    <col min="10750" max="10750" width="4.125" style="2" customWidth="1"/>
    <col min="10751" max="10751" width="6.25" style="2" customWidth="1"/>
    <col min="10752" max="10752" width="7.125" style="2" customWidth="1"/>
    <col min="10753" max="10753" width="0" style="2" hidden="1" customWidth="1"/>
    <col min="10754" max="10754" width="43.375" style="2" customWidth="1"/>
    <col min="10755" max="10755" width="3.375" style="2" customWidth="1"/>
    <col min="10756" max="10759" width="8.75" style="2" customWidth="1"/>
    <col min="10760" max="10760" width="13.625" style="2" customWidth="1"/>
    <col min="10761" max="10761" width="10.875" style="2" customWidth="1"/>
    <col min="10762" max="10762" width="5.125" style="2" customWidth="1"/>
    <col min="10763" max="10763" width="4.5" style="2" customWidth="1"/>
    <col min="10764" max="10764" width="24.375" style="2" customWidth="1"/>
    <col min="10765" max="10765" width="21.25" style="2" customWidth="1"/>
    <col min="10766" max="10766" width="10" style="2" customWidth="1"/>
    <col min="10767" max="10769" width="18" style="2" customWidth="1"/>
    <col min="10770" max="11001" width="9" style="2"/>
    <col min="11002" max="11002" width="4.125" style="2" customWidth="1"/>
    <col min="11003" max="11003" width="19.25" style="2" customWidth="1"/>
    <col min="11004" max="11004" width="21.375" style="2" customWidth="1"/>
    <col min="11005" max="11005" width="6.25" style="2" customWidth="1"/>
    <col min="11006" max="11006" width="4.125" style="2" customWidth="1"/>
    <col min="11007" max="11007" width="6.25" style="2" customWidth="1"/>
    <col min="11008" max="11008" width="7.125" style="2" customWidth="1"/>
    <col min="11009" max="11009" width="0" style="2" hidden="1" customWidth="1"/>
    <col min="11010" max="11010" width="43.375" style="2" customWidth="1"/>
    <col min="11011" max="11011" width="3.375" style="2" customWidth="1"/>
    <col min="11012" max="11015" width="8.75" style="2" customWidth="1"/>
    <col min="11016" max="11016" width="13.625" style="2" customWidth="1"/>
    <col min="11017" max="11017" width="10.875" style="2" customWidth="1"/>
    <col min="11018" max="11018" width="5.125" style="2" customWidth="1"/>
    <col min="11019" max="11019" width="4.5" style="2" customWidth="1"/>
    <col min="11020" max="11020" width="24.375" style="2" customWidth="1"/>
    <col min="11021" max="11021" width="21.25" style="2" customWidth="1"/>
    <col min="11022" max="11022" width="10" style="2" customWidth="1"/>
    <col min="11023" max="11025" width="18" style="2" customWidth="1"/>
    <col min="11026" max="11257" width="9" style="2"/>
    <col min="11258" max="11258" width="4.125" style="2" customWidth="1"/>
    <col min="11259" max="11259" width="19.25" style="2" customWidth="1"/>
    <col min="11260" max="11260" width="21.375" style="2" customWidth="1"/>
    <col min="11261" max="11261" width="6.25" style="2" customWidth="1"/>
    <col min="11262" max="11262" width="4.125" style="2" customWidth="1"/>
    <col min="11263" max="11263" width="6.25" style="2" customWidth="1"/>
    <col min="11264" max="11264" width="7.125" style="2" customWidth="1"/>
    <col min="11265" max="11265" width="0" style="2" hidden="1" customWidth="1"/>
    <col min="11266" max="11266" width="43.375" style="2" customWidth="1"/>
    <col min="11267" max="11267" width="3.375" style="2" customWidth="1"/>
    <col min="11268" max="11271" width="8.75" style="2" customWidth="1"/>
    <col min="11272" max="11272" width="13.625" style="2" customWidth="1"/>
    <col min="11273" max="11273" width="10.875" style="2" customWidth="1"/>
    <col min="11274" max="11274" width="5.125" style="2" customWidth="1"/>
    <col min="11275" max="11275" width="4.5" style="2" customWidth="1"/>
    <col min="11276" max="11276" width="24.375" style="2" customWidth="1"/>
    <col min="11277" max="11277" width="21.25" style="2" customWidth="1"/>
    <col min="11278" max="11278" width="10" style="2" customWidth="1"/>
    <col min="11279" max="11281" width="18" style="2" customWidth="1"/>
    <col min="11282" max="11513" width="9" style="2"/>
    <col min="11514" max="11514" width="4.125" style="2" customWidth="1"/>
    <col min="11515" max="11515" width="19.25" style="2" customWidth="1"/>
    <col min="11516" max="11516" width="21.375" style="2" customWidth="1"/>
    <col min="11517" max="11517" width="6.25" style="2" customWidth="1"/>
    <col min="11518" max="11518" width="4.125" style="2" customWidth="1"/>
    <col min="11519" max="11519" width="6.25" style="2" customWidth="1"/>
    <col min="11520" max="11520" width="7.125" style="2" customWidth="1"/>
    <col min="11521" max="11521" width="0" style="2" hidden="1" customWidth="1"/>
    <col min="11522" max="11522" width="43.375" style="2" customWidth="1"/>
    <col min="11523" max="11523" width="3.375" style="2" customWidth="1"/>
    <col min="11524" max="11527" width="8.75" style="2" customWidth="1"/>
    <col min="11528" max="11528" width="13.625" style="2" customWidth="1"/>
    <col min="11529" max="11529" width="10.875" style="2" customWidth="1"/>
    <col min="11530" max="11530" width="5.125" style="2" customWidth="1"/>
    <col min="11531" max="11531" width="4.5" style="2" customWidth="1"/>
    <col min="11532" max="11532" width="24.375" style="2" customWidth="1"/>
    <col min="11533" max="11533" width="21.25" style="2" customWidth="1"/>
    <col min="11534" max="11534" width="10" style="2" customWidth="1"/>
    <col min="11535" max="11537" width="18" style="2" customWidth="1"/>
    <col min="11538" max="11769" width="9" style="2"/>
    <col min="11770" max="11770" width="4.125" style="2" customWidth="1"/>
    <col min="11771" max="11771" width="19.25" style="2" customWidth="1"/>
    <col min="11772" max="11772" width="21.375" style="2" customWidth="1"/>
    <col min="11773" max="11773" width="6.25" style="2" customWidth="1"/>
    <col min="11774" max="11774" width="4.125" style="2" customWidth="1"/>
    <col min="11775" max="11775" width="6.25" style="2" customWidth="1"/>
    <col min="11776" max="11776" width="7.125" style="2" customWidth="1"/>
    <col min="11777" max="11777" width="0" style="2" hidden="1" customWidth="1"/>
    <col min="11778" max="11778" width="43.375" style="2" customWidth="1"/>
    <col min="11779" max="11779" width="3.375" style="2" customWidth="1"/>
    <col min="11780" max="11783" width="8.75" style="2" customWidth="1"/>
    <col min="11784" max="11784" width="13.625" style="2" customWidth="1"/>
    <col min="11785" max="11785" width="10.875" style="2" customWidth="1"/>
    <col min="11786" max="11786" width="5.125" style="2" customWidth="1"/>
    <col min="11787" max="11787" width="4.5" style="2" customWidth="1"/>
    <col min="11788" max="11788" width="24.375" style="2" customWidth="1"/>
    <col min="11789" max="11789" width="21.25" style="2" customWidth="1"/>
    <col min="11790" max="11790" width="10" style="2" customWidth="1"/>
    <col min="11791" max="11793" width="18" style="2" customWidth="1"/>
    <col min="11794" max="12025" width="9" style="2"/>
    <col min="12026" max="12026" width="4.125" style="2" customWidth="1"/>
    <col min="12027" max="12027" width="19.25" style="2" customWidth="1"/>
    <col min="12028" max="12028" width="21.375" style="2" customWidth="1"/>
    <col min="12029" max="12029" width="6.25" style="2" customWidth="1"/>
    <col min="12030" max="12030" width="4.125" style="2" customWidth="1"/>
    <col min="12031" max="12031" width="6.25" style="2" customWidth="1"/>
    <col min="12032" max="12032" width="7.125" style="2" customWidth="1"/>
    <col min="12033" max="12033" width="0" style="2" hidden="1" customWidth="1"/>
    <col min="12034" max="12034" width="43.375" style="2" customWidth="1"/>
    <col min="12035" max="12035" width="3.375" style="2" customWidth="1"/>
    <col min="12036" max="12039" width="8.75" style="2" customWidth="1"/>
    <col min="12040" max="12040" width="13.625" style="2" customWidth="1"/>
    <col min="12041" max="12041" width="10.875" style="2" customWidth="1"/>
    <col min="12042" max="12042" width="5.125" style="2" customWidth="1"/>
    <col min="12043" max="12043" width="4.5" style="2" customWidth="1"/>
    <col min="12044" max="12044" width="24.375" style="2" customWidth="1"/>
    <col min="12045" max="12045" width="21.25" style="2" customWidth="1"/>
    <col min="12046" max="12046" width="10" style="2" customWidth="1"/>
    <col min="12047" max="12049" width="18" style="2" customWidth="1"/>
    <col min="12050" max="12281" width="9" style="2"/>
    <col min="12282" max="12282" width="4.125" style="2" customWidth="1"/>
    <col min="12283" max="12283" width="19.25" style="2" customWidth="1"/>
    <col min="12284" max="12284" width="21.375" style="2" customWidth="1"/>
    <col min="12285" max="12285" width="6.25" style="2" customWidth="1"/>
    <col min="12286" max="12286" width="4.125" style="2" customWidth="1"/>
    <col min="12287" max="12287" width="6.25" style="2" customWidth="1"/>
    <col min="12288" max="12288" width="7.125" style="2" customWidth="1"/>
    <col min="12289" max="12289" width="0" style="2" hidden="1" customWidth="1"/>
    <col min="12290" max="12290" width="43.375" style="2" customWidth="1"/>
    <col min="12291" max="12291" width="3.375" style="2" customWidth="1"/>
    <col min="12292" max="12295" width="8.75" style="2" customWidth="1"/>
    <col min="12296" max="12296" width="13.625" style="2" customWidth="1"/>
    <col min="12297" max="12297" width="10.875" style="2" customWidth="1"/>
    <col min="12298" max="12298" width="5.125" style="2" customWidth="1"/>
    <col min="12299" max="12299" width="4.5" style="2" customWidth="1"/>
    <col min="12300" max="12300" width="24.375" style="2" customWidth="1"/>
    <col min="12301" max="12301" width="21.25" style="2" customWidth="1"/>
    <col min="12302" max="12302" width="10" style="2" customWidth="1"/>
    <col min="12303" max="12305" width="18" style="2" customWidth="1"/>
    <col min="12306" max="12537" width="9" style="2"/>
    <col min="12538" max="12538" width="4.125" style="2" customWidth="1"/>
    <col min="12539" max="12539" width="19.25" style="2" customWidth="1"/>
    <col min="12540" max="12540" width="21.375" style="2" customWidth="1"/>
    <col min="12541" max="12541" width="6.25" style="2" customWidth="1"/>
    <col min="12542" max="12542" width="4.125" style="2" customWidth="1"/>
    <col min="12543" max="12543" width="6.25" style="2" customWidth="1"/>
    <col min="12544" max="12544" width="7.125" style="2" customWidth="1"/>
    <col min="12545" max="12545" width="0" style="2" hidden="1" customWidth="1"/>
    <col min="12546" max="12546" width="43.375" style="2" customWidth="1"/>
    <col min="12547" max="12547" width="3.375" style="2" customWidth="1"/>
    <col min="12548" max="12551" width="8.75" style="2" customWidth="1"/>
    <col min="12552" max="12552" width="13.625" style="2" customWidth="1"/>
    <col min="12553" max="12553" width="10.875" style="2" customWidth="1"/>
    <col min="12554" max="12554" width="5.125" style="2" customWidth="1"/>
    <col min="12555" max="12555" width="4.5" style="2" customWidth="1"/>
    <col min="12556" max="12556" width="24.375" style="2" customWidth="1"/>
    <col min="12557" max="12557" width="21.25" style="2" customWidth="1"/>
    <col min="12558" max="12558" width="10" style="2" customWidth="1"/>
    <col min="12559" max="12561" width="18" style="2" customWidth="1"/>
    <col min="12562" max="12793" width="9" style="2"/>
    <col min="12794" max="12794" width="4.125" style="2" customWidth="1"/>
    <col min="12795" max="12795" width="19.25" style="2" customWidth="1"/>
    <col min="12796" max="12796" width="21.375" style="2" customWidth="1"/>
    <col min="12797" max="12797" width="6.25" style="2" customWidth="1"/>
    <col min="12798" max="12798" width="4.125" style="2" customWidth="1"/>
    <col min="12799" max="12799" width="6.25" style="2" customWidth="1"/>
    <col min="12800" max="12800" width="7.125" style="2" customWidth="1"/>
    <col min="12801" max="12801" width="0" style="2" hidden="1" customWidth="1"/>
    <col min="12802" max="12802" width="43.375" style="2" customWidth="1"/>
    <col min="12803" max="12803" width="3.375" style="2" customWidth="1"/>
    <col min="12804" max="12807" width="8.75" style="2" customWidth="1"/>
    <col min="12808" max="12808" width="13.625" style="2" customWidth="1"/>
    <col min="12809" max="12809" width="10.875" style="2" customWidth="1"/>
    <col min="12810" max="12810" width="5.125" style="2" customWidth="1"/>
    <col min="12811" max="12811" width="4.5" style="2" customWidth="1"/>
    <col min="12812" max="12812" width="24.375" style="2" customWidth="1"/>
    <col min="12813" max="12813" width="21.25" style="2" customWidth="1"/>
    <col min="12814" max="12814" width="10" style="2" customWidth="1"/>
    <col min="12815" max="12817" width="18" style="2" customWidth="1"/>
    <col min="12818" max="13049" width="9" style="2"/>
    <col min="13050" max="13050" width="4.125" style="2" customWidth="1"/>
    <col min="13051" max="13051" width="19.25" style="2" customWidth="1"/>
    <col min="13052" max="13052" width="21.375" style="2" customWidth="1"/>
    <col min="13053" max="13053" width="6.25" style="2" customWidth="1"/>
    <col min="13054" max="13054" width="4.125" style="2" customWidth="1"/>
    <col min="13055" max="13055" width="6.25" style="2" customWidth="1"/>
    <col min="13056" max="13056" width="7.125" style="2" customWidth="1"/>
    <col min="13057" max="13057" width="0" style="2" hidden="1" customWidth="1"/>
    <col min="13058" max="13058" width="43.375" style="2" customWidth="1"/>
    <col min="13059" max="13059" width="3.375" style="2" customWidth="1"/>
    <col min="13060" max="13063" width="8.75" style="2" customWidth="1"/>
    <col min="13064" max="13064" width="13.625" style="2" customWidth="1"/>
    <col min="13065" max="13065" width="10.875" style="2" customWidth="1"/>
    <col min="13066" max="13066" width="5.125" style="2" customWidth="1"/>
    <col min="13067" max="13067" width="4.5" style="2" customWidth="1"/>
    <col min="13068" max="13068" width="24.375" style="2" customWidth="1"/>
    <col min="13069" max="13069" width="21.25" style="2" customWidth="1"/>
    <col min="13070" max="13070" width="10" style="2" customWidth="1"/>
    <col min="13071" max="13073" width="18" style="2" customWidth="1"/>
    <col min="13074" max="13305" width="9" style="2"/>
    <col min="13306" max="13306" width="4.125" style="2" customWidth="1"/>
    <col min="13307" max="13307" width="19.25" style="2" customWidth="1"/>
    <col min="13308" max="13308" width="21.375" style="2" customWidth="1"/>
    <col min="13309" max="13309" width="6.25" style="2" customWidth="1"/>
    <col min="13310" max="13310" width="4.125" style="2" customWidth="1"/>
    <col min="13311" max="13311" width="6.25" style="2" customWidth="1"/>
    <col min="13312" max="13312" width="7.125" style="2" customWidth="1"/>
    <col min="13313" max="13313" width="0" style="2" hidden="1" customWidth="1"/>
    <col min="13314" max="13314" width="43.375" style="2" customWidth="1"/>
    <col min="13315" max="13315" width="3.375" style="2" customWidth="1"/>
    <col min="13316" max="13319" width="8.75" style="2" customWidth="1"/>
    <col min="13320" max="13320" width="13.625" style="2" customWidth="1"/>
    <col min="13321" max="13321" width="10.875" style="2" customWidth="1"/>
    <col min="13322" max="13322" width="5.125" style="2" customWidth="1"/>
    <col min="13323" max="13323" width="4.5" style="2" customWidth="1"/>
    <col min="13324" max="13324" width="24.375" style="2" customWidth="1"/>
    <col min="13325" max="13325" width="21.25" style="2" customWidth="1"/>
    <col min="13326" max="13326" width="10" style="2" customWidth="1"/>
    <col min="13327" max="13329" width="18" style="2" customWidth="1"/>
    <col min="13330" max="13561" width="9" style="2"/>
    <col min="13562" max="13562" width="4.125" style="2" customWidth="1"/>
    <col min="13563" max="13563" width="19.25" style="2" customWidth="1"/>
    <col min="13564" max="13564" width="21.375" style="2" customWidth="1"/>
    <col min="13565" max="13565" width="6.25" style="2" customWidth="1"/>
    <col min="13566" max="13566" width="4.125" style="2" customWidth="1"/>
    <col min="13567" max="13567" width="6.25" style="2" customWidth="1"/>
    <col min="13568" max="13568" width="7.125" style="2" customWidth="1"/>
    <col min="13569" max="13569" width="0" style="2" hidden="1" customWidth="1"/>
    <col min="13570" max="13570" width="43.375" style="2" customWidth="1"/>
    <col min="13571" max="13571" width="3.375" style="2" customWidth="1"/>
    <col min="13572" max="13575" width="8.75" style="2" customWidth="1"/>
    <col min="13576" max="13576" width="13.625" style="2" customWidth="1"/>
    <col min="13577" max="13577" width="10.875" style="2" customWidth="1"/>
    <col min="13578" max="13578" width="5.125" style="2" customWidth="1"/>
    <col min="13579" max="13579" width="4.5" style="2" customWidth="1"/>
    <col min="13580" max="13580" width="24.375" style="2" customWidth="1"/>
    <col min="13581" max="13581" width="21.25" style="2" customWidth="1"/>
    <col min="13582" max="13582" width="10" style="2" customWidth="1"/>
    <col min="13583" max="13585" width="18" style="2" customWidth="1"/>
    <col min="13586" max="13817" width="9" style="2"/>
    <col min="13818" max="13818" width="4.125" style="2" customWidth="1"/>
    <col min="13819" max="13819" width="19.25" style="2" customWidth="1"/>
    <col min="13820" max="13820" width="21.375" style="2" customWidth="1"/>
    <col min="13821" max="13821" width="6.25" style="2" customWidth="1"/>
    <col min="13822" max="13822" width="4.125" style="2" customWidth="1"/>
    <col min="13823" max="13823" width="6.25" style="2" customWidth="1"/>
    <col min="13824" max="13824" width="7.125" style="2" customWidth="1"/>
    <col min="13825" max="13825" width="0" style="2" hidden="1" customWidth="1"/>
    <col min="13826" max="13826" width="43.375" style="2" customWidth="1"/>
    <col min="13827" max="13827" width="3.375" style="2" customWidth="1"/>
    <col min="13828" max="13831" width="8.75" style="2" customWidth="1"/>
    <col min="13832" max="13832" width="13.625" style="2" customWidth="1"/>
    <col min="13833" max="13833" width="10.875" style="2" customWidth="1"/>
    <col min="13834" max="13834" width="5.125" style="2" customWidth="1"/>
    <col min="13835" max="13835" width="4.5" style="2" customWidth="1"/>
    <col min="13836" max="13836" width="24.375" style="2" customWidth="1"/>
    <col min="13837" max="13837" width="21.25" style="2" customWidth="1"/>
    <col min="13838" max="13838" width="10" style="2" customWidth="1"/>
    <col min="13839" max="13841" width="18" style="2" customWidth="1"/>
    <col min="13842" max="14073" width="9" style="2"/>
    <col min="14074" max="14074" width="4.125" style="2" customWidth="1"/>
    <col min="14075" max="14075" width="19.25" style="2" customWidth="1"/>
    <col min="14076" max="14076" width="21.375" style="2" customWidth="1"/>
    <col min="14077" max="14077" width="6.25" style="2" customWidth="1"/>
    <col min="14078" max="14078" width="4.125" style="2" customWidth="1"/>
    <col min="14079" max="14079" width="6.25" style="2" customWidth="1"/>
    <col min="14080" max="14080" width="7.125" style="2" customWidth="1"/>
    <col min="14081" max="14081" width="0" style="2" hidden="1" customWidth="1"/>
    <col min="14082" max="14082" width="43.375" style="2" customWidth="1"/>
    <col min="14083" max="14083" width="3.375" style="2" customWidth="1"/>
    <col min="14084" max="14087" width="8.75" style="2" customWidth="1"/>
    <col min="14088" max="14088" width="13.625" style="2" customWidth="1"/>
    <col min="14089" max="14089" width="10.875" style="2" customWidth="1"/>
    <col min="14090" max="14090" width="5.125" style="2" customWidth="1"/>
    <col min="14091" max="14091" width="4.5" style="2" customWidth="1"/>
    <col min="14092" max="14092" width="24.375" style="2" customWidth="1"/>
    <col min="14093" max="14093" width="21.25" style="2" customWidth="1"/>
    <col min="14094" max="14094" width="10" style="2" customWidth="1"/>
    <col min="14095" max="14097" width="18" style="2" customWidth="1"/>
    <col min="14098" max="14329" width="9" style="2"/>
    <col min="14330" max="14330" width="4.125" style="2" customWidth="1"/>
    <col min="14331" max="14331" width="19.25" style="2" customWidth="1"/>
    <col min="14332" max="14332" width="21.375" style="2" customWidth="1"/>
    <col min="14333" max="14333" width="6.25" style="2" customWidth="1"/>
    <col min="14334" max="14334" width="4.125" style="2" customWidth="1"/>
    <col min="14335" max="14335" width="6.25" style="2" customWidth="1"/>
    <col min="14336" max="14336" width="7.125" style="2" customWidth="1"/>
    <col min="14337" max="14337" width="0" style="2" hidden="1" customWidth="1"/>
    <col min="14338" max="14338" width="43.375" style="2" customWidth="1"/>
    <col min="14339" max="14339" width="3.375" style="2" customWidth="1"/>
    <col min="14340" max="14343" width="8.75" style="2" customWidth="1"/>
    <col min="14344" max="14344" width="13.625" style="2" customWidth="1"/>
    <col min="14345" max="14345" width="10.875" style="2" customWidth="1"/>
    <col min="14346" max="14346" width="5.125" style="2" customWidth="1"/>
    <col min="14347" max="14347" width="4.5" style="2" customWidth="1"/>
    <col min="14348" max="14348" width="24.375" style="2" customWidth="1"/>
    <col min="14349" max="14349" width="21.25" style="2" customWidth="1"/>
    <col min="14350" max="14350" width="10" style="2" customWidth="1"/>
    <col min="14351" max="14353" width="18" style="2" customWidth="1"/>
    <col min="14354" max="14585" width="9" style="2"/>
    <col min="14586" max="14586" width="4.125" style="2" customWidth="1"/>
    <col min="14587" max="14587" width="19.25" style="2" customWidth="1"/>
    <col min="14588" max="14588" width="21.375" style="2" customWidth="1"/>
    <col min="14589" max="14589" width="6.25" style="2" customWidth="1"/>
    <col min="14590" max="14590" width="4.125" style="2" customWidth="1"/>
    <col min="14591" max="14591" width="6.25" style="2" customWidth="1"/>
    <col min="14592" max="14592" width="7.125" style="2" customWidth="1"/>
    <col min="14593" max="14593" width="0" style="2" hidden="1" customWidth="1"/>
    <col min="14594" max="14594" width="43.375" style="2" customWidth="1"/>
    <col min="14595" max="14595" width="3.375" style="2" customWidth="1"/>
    <col min="14596" max="14599" width="8.75" style="2" customWidth="1"/>
    <col min="14600" max="14600" width="13.625" style="2" customWidth="1"/>
    <col min="14601" max="14601" width="10.875" style="2" customWidth="1"/>
    <col min="14602" max="14602" width="5.125" style="2" customWidth="1"/>
    <col min="14603" max="14603" width="4.5" style="2" customWidth="1"/>
    <col min="14604" max="14604" width="24.375" style="2" customWidth="1"/>
    <col min="14605" max="14605" width="21.25" style="2" customWidth="1"/>
    <col min="14606" max="14606" width="10" style="2" customWidth="1"/>
    <col min="14607" max="14609" width="18" style="2" customWidth="1"/>
    <col min="14610" max="14841" width="9" style="2"/>
    <col min="14842" max="14842" width="4.125" style="2" customWidth="1"/>
    <col min="14843" max="14843" width="19.25" style="2" customWidth="1"/>
    <col min="14844" max="14844" width="21.375" style="2" customWidth="1"/>
    <col min="14845" max="14845" width="6.25" style="2" customWidth="1"/>
    <col min="14846" max="14846" width="4.125" style="2" customWidth="1"/>
    <col min="14847" max="14847" width="6.25" style="2" customWidth="1"/>
    <col min="14848" max="14848" width="7.125" style="2" customWidth="1"/>
    <col min="14849" max="14849" width="0" style="2" hidden="1" customWidth="1"/>
    <col min="14850" max="14850" width="43.375" style="2" customWidth="1"/>
    <col min="14851" max="14851" width="3.375" style="2" customWidth="1"/>
    <col min="14852" max="14855" width="8.75" style="2" customWidth="1"/>
    <col min="14856" max="14856" width="13.625" style="2" customWidth="1"/>
    <col min="14857" max="14857" width="10.875" style="2" customWidth="1"/>
    <col min="14858" max="14858" width="5.125" style="2" customWidth="1"/>
    <col min="14859" max="14859" width="4.5" style="2" customWidth="1"/>
    <col min="14860" max="14860" width="24.375" style="2" customWidth="1"/>
    <col min="14861" max="14861" width="21.25" style="2" customWidth="1"/>
    <col min="14862" max="14862" width="10" style="2" customWidth="1"/>
    <col min="14863" max="14865" width="18" style="2" customWidth="1"/>
    <col min="14866" max="15097" width="9" style="2"/>
    <col min="15098" max="15098" width="4.125" style="2" customWidth="1"/>
    <col min="15099" max="15099" width="19.25" style="2" customWidth="1"/>
    <col min="15100" max="15100" width="21.375" style="2" customWidth="1"/>
    <col min="15101" max="15101" width="6.25" style="2" customWidth="1"/>
    <col min="15102" max="15102" width="4.125" style="2" customWidth="1"/>
    <col min="15103" max="15103" width="6.25" style="2" customWidth="1"/>
    <col min="15104" max="15104" width="7.125" style="2" customWidth="1"/>
    <col min="15105" max="15105" width="0" style="2" hidden="1" customWidth="1"/>
    <col min="15106" max="15106" width="43.375" style="2" customWidth="1"/>
    <col min="15107" max="15107" width="3.375" style="2" customWidth="1"/>
    <col min="15108" max="15111" width="8.75" style="2" customWidth="1"/>
    <col min="15112" max="15112" width="13.625" style="2" customWidth="1"/>
    <col min="15113" max="15113" width="10.875" style="2" customWidth="1"/>
    <col min="15114" max="15114" width="5.125" style="2" customWidth="1"/>
    <col min="15115" max="15115" width="4.5" style="2" customWidth="1"/>
    <col min="15116" max="15116" width="24.375" style="2" customWidth="1"/>
    <col min="15117" max="15117" width="21.25" style="2" customWidth="1"/>
    <col min="15118" max="15118" width="10" style="2" customWidth="1"/>
    <col min="15119" max="15121" width="18" style="2" customWidth="1"/>
    <col min="15122" max="15353" width="9" style="2"/>
    <col min="15354" max="15354" width="4.125" style="2" customWidth="1"/>
    <col min="15355" max="15355" width="19.25" style="2" customWidth="1"/>
    <col min="15356" max="15356" width="21.375" style="2" customWidth="1"/>
    <col min="15357" max="15357" width="6.25" style="2" customWidth="1"/>
    <col min="15358" max="15358" width="4.125" style="2" customWidth="1"/>
    <col min="15359" max="15359" width="6.25" style="2" customWidth="1"/>
    <col min="15360" max="15360" width="7.125" style="2" customWidth="1"/>
    <col min="15361" max="15361" width="0" style="2" hidden="1" customWidth="1"/>
    <col min="15362" max="15362" width="43.375" style="2" customWidth="1"/>
    <col min="15363" max="15363" width="3.375" style="2" customWidth="1"/>
    <col min="15364" max="15367" width="8.75" style="2" customWidth="1"/>
    <col min="15368" max="15368" width="13.625" style="2" customWidth="1"/>
    <col min="15369" max="15369" width="10.875" style="2" customWidth="1"/>
    <col min="15370" max="15370" width="5.125" style="2" customWidth="1"/>
    <col min="15371" max="15371" width="4.5" style="2" customWidth="1"/>
    <col min="15372" max="15372" width="24.375" style="2" customWidth="1"/>
    <col min="15373" max="15373" width="21.25" style="2" customWidth="1"/>
    <col min="15374" max="15374" width="10" style="2" customWidth="1"/>
    <col min="15375" max="15377" width="18" style="2" customWidth="1"/>
    <col min="15378" max="15609" width="9" style="2"/>
    <col min="15610" max="15610" width="4.125" style="2" customWidth="1"/>
    <col min="15611" max="15611" width="19.25" style="2" customWidth="1"/>
    <col min="15612" max="15612" width="21.375" style="2" customWidth="1"/>
    <col min="15613" max="15613" width="6.25" style="2" customWidth="1"/>
    <col min="15614" max="15614" width="4.125" style="2" customWidth="1"/>
    <col min="15615" max="15615" width="6.25" style="2" customWidth="1"/>
    <col min="15616" max="15616" width="7.125" style="2" customWidth="1"/>
    <col min="15617" max="15617" width="0" style="2" hidden="1" customWidth="1"/>
    <col min="15618" max="15618" width="43.375" style="2" customWidth="1"/>
    <col min="15619" max="15619" width="3.375" style="2" customWidth="1"/>
    <col min="15620" max="15623" width="8.75" style="2" customWidth="1"/>
    <col min="15624" max="15624" width="13.625" style="2" customWidth="1"/>
    <col min="15625" max="15625" width="10.875" style="2" customWidth="1"/>
    <col min="15626" max="15626" width="5.125" style="2" customWidth="1"/>
    <col min="15627" max="15627" width="4.5" style="2" customWidth="1"/>
    <col min="15628" max="15628" width="24.375" style="2" customWidth="1"/>
    <col min="15629" max="15629" width="21.25" style="2" customWidth="1"/>
    <col min="15630" max="15630" width="10" style="2" customWidth="1"/>
    <col min="15631" max="15633" width="18" style="2" customWidth="1"/>
    <col min="15634" max="15865" width="9" style="2"/>
    <col min="15866" max="15866" width="4.125" style="2" customWidth="1"/>
    <col min="15867" max="15867" width="19.25" style="2" customWidth="1"/>
    <col min="15868" max="15868" width="21.375" style="2" customWidth="1"/>
    <col min="15869" max="15869" width="6.25" style="2" customWidth="1"/>
    <col min="15870" max="15870" width="4.125" style="2" customWidth="1"/>
    <col min="15871" max="15871" width="6.25" style="2" customWidth="1"/>
    <col min="15872" max="15872" width="7.125" style="2" customWidth="1"/>
    <col min="15873" max="15873" width="0" style="2" hidden="1" customWidth="1"/>
    <col min="15874" max="15874" width="43.375" style="2" customWidth="1"/>
    <col min="15875" max="15875" width="3.375" style="2" customWidth="1"/>
    <col min="15876" max="15879" width="8.75" style="2" customWidth="1"/>
    <col min="15880" max="15880" width="13.625" style="2" customWidth="1"/>
    <col min="15881" max="15881" width="10.875" style="2" customWidth="1"/>
    <col min="15882" max="15882" width="5.125" style="2" customWidth="1"/>
    <col min="15883" max="15883" width="4.5" style="2" customWidth="1"/>
    <col min="15884" max="15884" width="24.375" style="2" customWidth="1"/>
    <col min="15885" max="15885" width="21.25" style="2" customWidth="1"/>
    <col min="15886" max="15886" width="10" style="2" customWidth="1"/>
    <col min="15887" max="15889" width="18" style="2" customWidth="1"/>
    <col min="15890" max="16121" width="9" style="2"/>
    <col min="16122" max="16122" width="4.125" style="2" customWidth="1"/>
    <col min="16123" max="16123" width="19.25" style="2" customWidth="1"/>
    <col min="16124" max="16124" width="21.375" style="2" customWidth="1"/>
    <col min="16125" max="16125" width="6.25" style="2" customWidth="1"/>
    <col min="16126" max="16126" width="4.125" style="2" customWidth="1"/>
    <col min="16127" max="16127" width="6.25" style="2" customWidth="1"/>
    <col min="16128" max="16128" width="7.125" style="2" customWidth="1"/>
    <col min="16129" max="16129" width="0" style="2" hidden="1" customWidth="1"/>
    <col min="16130" max="16130" width="43.375" style="2" customWidth="1"/>
    <col min="16131" max="16131" width="3.375" style="2" customWidth="1"/>
    <col min="16132" max="16135" width="8.75" style="2" customWidth="1"/>
    <col min="16136" max="16136" width="13.625" style="2" customWidth="1"/>
    <col min="16137" max="16137" width="10.875" style="2" customWidth="1"/>
    <col min="16138" max="16138" width="5.125" style="2" customWidth="1"/>
    <col min="16139" max="16139" width="4.5" style="2" customWidth="1"/>
    <col min="16140" max="16140" width="24.375" style="2" customWidth="1"/>
    <col min="16141" max="16141" width="21.25" style="2" customWidth="1"/>
    <col min="16142" max="16142" width="10" style="2" customWidth="1"/>
    <col min="16143" max="16145" width="18" style="2" customWidth="1"/>
    <col min="16146" max="16384" width="9" style="2"/>
  </cols>
  <sheetData>
    <row r="1" spans="1:17" ht="30.75" customHeight="1" x14ac:dyDescent="0.15">
      <c r="A1" s="85" t="s">
        <v>85</v>
      </c>
      <c r="B1" s="85"/>
      <c r="C1" s="86" t="s">
        <v>1</v>
      </c>
      <c r="D1" s="86"/>
      <c r="E1" s="86"/>
      <c r="F1" s="86"/>
      <c r="G1" s="86"/>
      <c r="H1" s="86"/>
      <c r="I1" s="86"/>
      <c r="J1" s="86"/>
      <c r="K1" s="86"/>
      <c r="L1" s="1"/>
      <c r="M1" s="1"/>
      <c r="N1" s="1"/>
      <c r="O1" s="2"/>
      <c r="P1" s="2"/>
      <c r="Q1" s="2"/>
    </row>
    <row r="2" spans="1:17" ht="18.75" customHeight="1" x14ac:dyDescent="0.15">
      <c r="A2" s="74"/>
      <c r="B2" s="74"/>
      <c r="C2" s="75"/>
      <c r="D2" s="3"/>
      <c r="E2" s="75"/>
      <c r="F2" s="4"/>
      <c r="G2" s="4"/>
      <c r="H2" s="4"/>
      <c r="I2" s="75"/>
      <c r="J2" s="75"/>
      <c r="K2" s="87" t="s">
        <v>2</v>
      </c>
      <c r="L2" s="87"/>
      <c r="M2" s="87"/>
      <c r="N2" s="1"/>
      <c r="O2" s="2"/>
      <c r="P2" s="2"/>
      <c r="Q2" s="2"/>
    </row>
    <row r="3" spans="1:17" ht="15.75" customHeight="1" x14ac:dyDescent="0.15">
      <c r="A3" s="74"/>
      <c r="B3" s="74"/>
      <c r="C3" s="75"/>
      <c r="D3" s="3"/>
      <c r="E3" s="75"/>
      <c r="F3" s="4"/>
      <c r="G3" s="5"/>
      <c r="H3" s="5"/>
      <c r="I3" s="75"/>
      <c r="J3" s="6"/>
      <c r="K3" s="7" t="s">
        <v>3</v>
      </c>
      <c r="L3" s="8" t="s">
        <v>4</v>
      </c>
      <c r="M3" s="8" t="s">
        <v>5</v>
      </c>
      <c r="N3" s="9"/>
      <c r="O3" s="2"/>
      <c r="P3" s="2"/>
      <c r="Q3" s="2"/>
    </row>
    <row r="4" spans="1:17" ht="30" customHeight="1" x14ac:dyDescent="0.15">
      <c r="A4" s="74"/>
      <c r="B4" s="74"/>
      <c r="C4" s="75"/>
      <c r="D4" s="3"/>
      <c r="E4" s="75"/>
      <c r="F4" s="4"/>
      <c r="G4" s="5"/>
      <c r="H4" s="5"/>
      <c r="I4" s="75"/>
      <c r="J4" s="10" t="s">
        <v>6</v>
      </c>
      <c r="K4" s="11"/>
      <c r="L4" s="12"/>
      <c r="M4" s="12"/>
      <c r="N4" s="13"/>
      <c r="O4" s="2"/>
      <c r="P4" s="2"/>
      <c r="Q4" s="2"/>
    </row>
    <row r="5" spans="1:17" ht="30" customHeight="1" x14ac:dyDescent="0.15">
      <c r="A5" s="74"/>
      <c r="B5" s="74"/>
      <c r="C5" s="75"/>
      <c r="D5" s="3"/>
      <c r="E5" s="75"/>
      <c r="F5" s="4"/>
      <c r="G5" s="5"/>
      <c r="H5" s="5"/>
      <c r="I5" s="75"/>
      <c r="J5" s="10" t="s">
        <v>7</v>
      </c>
      <c r="K5" s="11"/>
      <c r="L5" s="12"/>
      <c r="M5" s="12"/>
      <c r="N5" s="13"/>
      <c r="O5" s="2"/>
      <c r="P5" s="2"/>
      <c r="Q5" s="2"/>
    </row>
    <row r="6" spans="1:17" ht="30" customHeight="1" x14ac:dyDescent="0.15">
      <c r="A6" s="74"/>
      <c r="B6" s="74"/>
      <c r="C6" s="75"/>
      <c r="D6" s="3"/>
      <c r="E6" s="75"/>
      <c r="F6" s="4"/>
      <c r="G6" s="14"/>
      <c r="H6" s="14"/>
      <c r="I6" s="75"/>
      <c r="J6" s="10" t="s">
        <v>8</v>
      </c>
      <c r="K6" s="11"/>
      <c r="L6" s="12"/>
      <c r="M6" s="12"/>
      <c r="N6" s="13"/>
      <c r="O6" s="88" t="s">
        <v>9</v>
      </c>
      <c r="P6" s="89"/>
      <c r="Q6" s="77"/>
    </row>
    <row r="7" spans="1:17" ht="24" customHeight="1" thickBot="1" x14ac:dyDescent="0.3">
      <c r="A7" s="90" t="s">
        <v>199</v>
      </c>
      <c r="B7" s="91"/>
      <c r="C7" s="91"/>
      <c r="D7" s="91"/>
      <c r="E7" s="91"/>
      <c r="F7" s="76"/>
      <c r="G7" s="76"/>
      <c r="H7" s="76"/>
      <c r="I7" s="2"/>
      <c r="J7" s="2"/>
      <c r="K7" s="78"/>
      <c r="L7" s="15"/>
      <c r="M7" s="1"/>
      <c r="N7" s="1"/>
      <c r="O7" s="92" t="s">
        <v>86</v>
      </c>
      <c r="P7" s="93"/>
      <c r="Q7" s="79"/>
    </row>
    <row r="8" spans="1:17" ht="21.75" thickBot="1" x14ac:dyDescent="0.2">
      <c r="A8" s="58"/>
      <c r="B8" s="27" t="s">
        <v>11</v>
      </c>
      <c r="C8" s="27" t="s">
        <v>12</v>
      </c>
      <c r="D8" s="28" t="s">
        <v>13</v>
      </c>
      <c r="E8" s="27" t="s">
        <v>14</v>
      </c>
      <c r="F8" s="29" t="s">
        <v>15</v>
      </c>
      <c r="G8" s="29" t="s">
        <v>16</v>
      </c>
      <c r="H8" s="81" t="s">
        <v>17</v>
      </c>
      <c r="I8" s="95" t="s">
        <v>18</v>
      </c>
      <c r="J8" s="96"/>
      <c r="K8" s="97" t="s">
        <v>19</v>
      </c>
      <c r="L8" s="98"/>
      <c r="M8" s="30" t="s">
        <v>20</v>
      </c>
      <c r="N8" s="31" t="s">
        <v>21</v>
      </c>
      <c r="O8" s="32" t="s">
        <v>22</v>
      </c>
      <c r="P8" s="33" t="s">
        <v>23</v>
      </c>
      <c r="Q8" s="16"/>
    </row>
    <row r="9" spans="1:17" ht="18.75" customHeight="1" x14ac:dyDescent="0.15">
      <c r="A9" s="82" t="s">
        <v>59</v>
      </c>
      <c r="B9" s="34" t="s">
        <v>162</v>
      </c>
      <c r="C9" s="34" t="s">
        <v>74</v>
      </c>
      <c r="D9" s="35">
        <v>30</v>
      </c>
      <c r="E9" s="36" t="s">
        <v>34</v>
      </c>
      <c r="F9" s="36">
        <f t="shared" ref="F9:F15" si="0">ROUNDUP(D9*0.75,2)</f>
        <v>22.5</v>
      </c>
      <c r="G9" s="37">
        <f>ROUNDUP((K4*D9)+(K5*D9*0.75)+(K6*(D9*2)),0)</f>
        <v>0</v>
      </c>
      <c r="H9" s="37">
        <f>G9</f>
        <v>0</v>
      </c>
      <c r="I9" s="99" t="s">
        <v>218</v>
      </c>
      <c r="J9" s="100"/>
      <c r="K9" s="38" t="s">
        <v>32</v>
      </c>
      <c r="L9" s="39">
        <f>ROUNDUP((K4*M9)+(K5*M9*0.75)+(K6*(M9*2)),2)</f>
        <v>0</v>
      </c>
      <c r="M9" s="35">
        <v>110</v>
      </c>
      <c r="N9" s="40">
        <f>ROUNDUP(M9*0.75,2)</f>
        <v>82.5</v>
      </c>
      <c r="O9" s="41"/>
      <c r="P9" s="67"/>
    </row>
    <row r="10" spans="1:17" ht="18.75" customHeight="1" x14ac:dyDescent="0.15">
      <c r="A10" s="83"/>
      <c r="B10" s="42"/>
      <c r="C10" s="42" t="s">
        <v>29</v>
      </c>
      <c r="D10" s="43">
        <v>30</v>
      </c>
      <c r="E10" s="44" t="s">
        <v>34</v>
      </c>
      <c r="F10" s="44">
        <f t="shared" si="0"/>
        <v>22.5</v>
      </c>
      <c r="G10" s="45">
        <f>ROUNDUP((K4*D10)+(K5*D10*0.75)+(K6*(D10*2)),0)</f>
        <v>0</v>
      </c>
      <c r="H10" s="45">
        <f>G10+(G10*6/100)</f>
        <v>0</v>
      </c>
      <c r="I10" s="101"/>
      <c r="J10" s="101"/>
      <c r="K10" s="46" t="s">
        <v>30</v>
      </c>
      <c r="L10" s="47">
        <f>ROUNDUP((K4*M10)+(K5*M10*0.75)+(K6*(M10*2)),2)</f>
        <v>0</v>
      </c>
      <c r="M10" s="43">
        <v>1</v>
      </c>
      <c r="N10" s="48">
        <f>ROUNDUP(M10*0.75,2)</f>
        <v>0.75</v>
      </c>
      <c r="O10" s="49"/>
      <c r="P10" s="68"/>
    </row>
    <row r="11" spans="1:17" ht="18.75" customHeight="1" x14ac:dyDescent="0.15">
      <c r="A11" s="83"/>
      <c r="B11" s="42"/>
      <c r="C11" s="42" t="s">
        <v>67</v>
      </c>
      <c r="D11" s="43">
        <v>40</v>
      </c>
      <c r="E11" s="44" t="s">
        <v>34</v>
      </c>
      <c r="F11" s="44">
        <f t="shared" si="0"/>
        <v>30</v>
      </c>
      <c r="G11" s="45">
        <f>ROUNDUP((K4*D11)+(K5*D11*0.75)+(K6*(D11*2)),0)</f>
        <v>0</v>
      </c>
      <c r="H11" s="45">
        <f>G11+(G11*10/100)</f>
        <v>0</v>
      </c>
      <c r="I11" s="101"/>
      <c r="J11" s="101"/>
      <c r="K11" s="46" t="s">
        <v>49</v>
      </c>
      <c r="L11" s="47">
        <f>ROUNDUP((K4*M11)+(K5*M11*0.75)+(K6*(M11*2)),2)</f>
        <v>0</v>
      </c>
      <c r="M11" s="43">
        <v>40</v>
      </c>
      <c r="N11" s="48">
        <f>ROUNDUP(M11*0.75,2)</f>
        <v>30</v>
      </c>
      <c r="O11" s="49"/>
      <c r="P11" s="68"/>
    </row>
    <row r="12" spans="1:17" ht="18.75" customHeight="1" x14ac:dyDescent="0.15">
      <c r="A12" s="83"/>
      <c r="B12" s="42"/>
      <c r="C12" s="42" t="s">
        <v>47</v>
      </c>
      <c r="D12" s="43">
        <v>10</v>
      </c>
      <c r="E12" s="44" t="s">
        <v>34</v>
      </c>
      <c r="F12" s="44">
        <f t="shared" si="0"/>
        <v>7.5</v>
      </c>
      <c r="G12" s="45">
        <f>ROUNDUP((K4*D12)+(K5*D12*0.75)+(K6*(D12*2)),0)</f>
        <v>0</v>
      </c>
      <c r="H12" s="45">
        <f>G12+(G12*3/100)</f>
        <v>0</v>
      </c>
      <c r="I12" s="101"/>
      <c r="J12" s="101"/>
      <c r="K12" s="46"/>
      <c r="L12" s="47"/>
      <c r="M12" s="43"/>
      <c r="N12" s="48"/>
      <c r="O12" s="49"/>
      <c r="P12" s="68"/>
    </row>
    <row r="13" spans="1:17" ht="18.75" customHeight="1" x14ac:dyDescent="0.15">
      <c r="A13" s="83"/>
      <c r="B13" s="42"/>
      <c r="C13" s="42" t="s">
        <v>66</v>
      </c>
      <c r="D13" s="43">
        <v>10</v>
      </c>
      <c r="E13" s="44" t="s">
        <v>34</v>
      </c>
      <c r="F13" s="44">
        <f t="shared" si="0"/>
        <v>7.5</v>
      </c>
      <c r="G13" s="45">
        <f>ROUNDUP((K4*D13)+(K5*D13*0.75)+(K6*(D13*2)),0)</f>
        <v>0</v>
      </c>
      <c r="H13" s="45">
        <f>G13</f>
        <v>0</v>
      </c>
      <c r="I13" s="101"/>
      <c r="J13" s="101"/>
      <c r="K13" s="46"/>
      <c r="L13" s="47"/>
      <c r="M13" s="43"/>
      <c r="N13" s="48"/>
      <c r="O13" s="49"/>
      <c r="P13" s="68"/>
    </row>
    <row r="14" spans="1:17" ht="18.75" customHeight="1" x14ac:dyDescent="0.15">
      <c r="A14" s="83"/>
      <c r="B14" s="42"/>
      <c r="C14" s="42" t="s">
        <v>163</v>
      </c>
      <c r="D14" s="43">
        <v>9</v>
      </c>
      <c r="E14" s="44" t="s">
        <v>34</v>
      </c>
      <c r="F14" s="44">
        <f t="shared" si="0"/>
        <v>6.75</v>
      </c>
      <c r="G14" s="45">
        <f>ROUNDUP((K4*D14)+(K5*D14*0.75)+(K6*(D14*2)),0)</f>
        <v>0</v>
      </c>
      <c r="H14" s="45">
        <f>G14</f>
        <v>0</v>
      </c>
      <c r="I14" s="101"/>
      <c r="J14" s="101"/>
      <c r="K14" s="46"/>
      <c r="L14" s="47"/>
      <c r="M14" s="43"/>
      <c r="N14" s="48"/>
      <c r="O14" s="49" t="s">
        <v>37</v>
      </c>
      <c r="P14" s="68"/>
    </row>
    <row r="15" spans="1:17" ht="18.75" customHeight="1" x14ac:dyDescent="0.15">
      <c r="A15" s="83"/>
      <c r="B15" s="42"/>
      <c r="C15" s="42" t="s">
        <v>60</v>
      </c>
      <c r="D15" s="43">
        <v>30</v>
      </c>
      <c r="E15" s="44" t="s">
        <v>61</v>
      </c>
      <c r="F15" s="44">
        <f t="shared" si="0"/>
        <v>22.5</v>
      </c>
      <c r="G15" s="45">
        <f>ROUNDUP((K4*D15)+(K5*D15*0.75)+(K6*(D15*2)),0)</f>
        <v>0</v>
      </c>
      <c r="H15" s="45">
        <f>G15</f>
        <v>0</v>
      </c>
      <c r="I15" s="101"/>
      <c r="J15" s="101"/>
      <c r="K15" s="46"/>
      <c r="L15" s="47"/>
      <c r="M15" s="43"/>
      <c r="N15" s="48"/>
      <c r="O15" s="49" t="s">
        <v>33</v>
      </c>
      <c r="P15" s="68"/>
    </row>
    <row r="16" spans="1:17" ht="18.75" customHeight="1" x14ac:dyDescent="0.15">
      <c r="A16" s="83"/>
      <c r="B16" s="42"/>
      <c r="C16" s="42"/>
      <c r="D16" s="43"/>
      <c r="E16" s="44"/>
      <c r="F16" s="44"/>
      <c r="G16" s="45"/>
      <c r="H16" s="45"/>
      <c r="I16" s="101"/>
      <c r="J16" s="101"/>
      <c r="K16" s="46"/>
      <c r="L16" s="47"/>
      <c r="M16" s="43"/>
      <c r="N16" s="48"/>
      <c r="O16" s="49"/>
      <c r="P16" s="68"/>
    </row>
    <row r="17" spans="1:16" ht="18.75" customHeight="1" x14ac:dyDescent="0.15">
      <c r="A17" s="83"/>
      <c r="B17" s="42"/>
      <c r="C17" s="42"/>
      <c r="D17" s="43"/>
      <c r="E17" s="44"/>
      <c r="F17" s="44"/>
      <c r="G17" s="45"/>
      <c r="H17" s="45"/>
      <c r="I17" s="101"/>
      <c r="J17" s="101"/>
      <c r="K17" s="46"/>
      <c r="L17" s="47"/>
      <c r="M17" s="43"/>
      <c r="N17" s="48"/>
      <c r="O17" s="49"/>
      <c r="P17" s="68"/>
    </row>
    <row r="18" spans="1:16" ht="18.75" customHeight="1" x14ac:dyDescent="0.15">
      <c r="A18" s="83"/>
      <c r="B18" s="42"/>
      <c r="C18" s="42"/>
      <c r="D18" s="43"/>
      <c r="E18" s="44"/>
      <c r="F18" s="44"/>
      <c r="G18" s="45"/>
      <c r="H18" s="45"/>
      <c r="I18" s="101"/>
      <c r="J18" s="101"/>
      <c r="K18" s="46"/>
      <c r="L18" s="47"/>
      <c r="M18" s="43"/>
      <c r="N18" s="48"/>
      <c r="O18" s="49"/>
      <c r="P18" s="68"/>
    </row>
    <row r="19" spans="1:16" ht="18.75" customHeight="1" x14ac:dyDescent="0.15">
      <c r="A19" s="83"/>
      <c r="B19" s="42"/>
      <c r="C19" s="42"/>
      <c r="D19" s="43"/>
      <c r="E19" s="44"/>
      <c r="F19" s="44"/>
      <c r="G19" s="45"/>
      <c r="H19" s="45"/>
      <c r="I19" s="101"/>
      <c r="J19" s="101"/>
      <c r="K19" s="46"/>
      <c r="L19" s="47"/>
      <c r="M19" s="43"/>
      <c r="N19" s="48"/>
      <c r="O19" s="49"/>
      <c r="P19" s="68"/>
    </row>
    <row r="20" spans="1:16" ht="18.75" customHeight="1" x14ac:dyDescent="0.15">
      <c r="A20" s="83"/>
      <c r="B20" s="50"/>
      <c r="C20" s="50"/>
      <c r="D20" s="51"/>
      <c r="E20" s="52"/>
      <c r="F20" s="52"/>
      <c r="G20" s="53"/>
      <c r="H20" s="53"/>
      <c r="I20" s="102"/>
      <c r="J20" s="102"/>
      <c r="K20" s="54"/>
      <c r="L20" s="55"/>
      <c r="M20" s="51"/>
      <c r="N20" s="56"/>
      <c r="O20" s="57"/>
      <c r="P20" s="69"/>
    </row>
    <row r="21" spans="1:16" ht="18.75" customHeight="1" x14ac:dyDescent="0.15">
      <c r="A21" s="83"/>
      <c r="B21" s="42" t="s">
        <v>164</v>
      </c>
      <c r="C21" s="42" t="s">
        <v>75</v>
      </c>
      <c r="D21" s="43">
        <v>30</v>
      </c>
      <c r="E21" s="44" t="s">
        <v>34</v>
      </c>
      <c r="F21" s="44">
        <f>ROUNDUP(D21*0.75,2)</f>
        <v>22.5</v>
      </c>
      <c r="G21" s="45">
        <f>ROUNDUP((K4*D21)+(K5*D21*0.75)+(K6*(D21*2)),0)</f>
        <v>0</v>
      </c>
      <c r="H21" s="45">
        <f>G21+(G21*10/100)</f>
        <v>0</v>
      </c>
      <c r="I21" s="103" t="s">
        <v>165</v>
      </c>
      <c r="J21" s="104"/>
      <c r="K21" s="46" t="s">
        <v>58</v>
      </c>
      <c r="L21" s="47">
        <f>ROUNDUP((K4*M21)+(K5*M21*0.75)+(K6*(M21*2)),2)</f>
        <v>0</v>
      </c>
      <c r="M21" s="43">
        <v>1</v>
      </c>
      <c r="N21" s="48">
        <f>ROUNDUP(M21*0.75,2)</f>
        <v>0.75</v>
      </c>
      <c r="O21" s="49"/>
      <c r="P21" s="68"/>
    </row>
    <row r="22" spans="1:16" ht="18.75" customHeight="1" x14ac:dyDescent="0.15">
      <c r="A22" s="83"/>
      <c r="B22" s="42"/>
      <c r="C22" s="42" t="s">
        <v>31</v>
      </c>
      <c r="D22" s="43">
        <v>10</v>
      </c>
      <c r="E22" s="44" t="s">
        <v>34</v>
      </c>
      <c r="F22" s="44">
        <f>ROUNDUP(D22*0.75,2)</f>
        <v>7.5</v>
      </c>
      <c r="G22" s="45">
        <f>ROUNDUP((K4*D22)+(K5*D22*0.75)+(K6*(D22*2)),0)</f>
        <v>0</v>
      </c>
      <c r="H22" s="45">
        <f>G22+(G22*2/100)</f>
        <v>0</v>
      </c>
      <c r="I22" s="101"/>
      <c r="J22" s="101"/>
      <c r="K22" s="46" t="s">
        <v>35</v>
      </c>
      <c r="L22" s="47">
        <f>ROUNDUP((K4*M22)+(K5*M22*0.75)+(K6*(M22*2)),2)</f>
        <v>0</v>
      </c>
      <c r="M22" s="43">
        <v>0.2</v>
      </c>
      <c r="N22" s="48">
        <f>ROUNDUP(M22*0.75,2)</f>
        <v>0.15</v>
      </c>
      <c r="O22" s="49"/>
      <c r="P22" s="68"/>
    </row>
    <row r="23" spans="1:16" ht="18.75" customHeight="1" x14ac:dyDescent="0.15">
      <c r="A23" s="83"/>
      <c r="B23" s="42"/>
      <c r="C23" s="42"/>
      <c r="D23" s="43"/>
      <c r="E23" s="44"/>
      <c r="F23" s="44"/>
      <c r="G23" s="45"/>
      <c r="H23" s="45"/>
      <c r="I23" s="101"/>
      <c r="J23" s="101"/>
      <c r="K23" s="46" t="s">
        <v>78</v>
      </c>
      <c r="L23" s="47">
        <f>ROUNDUP((K4*M23)+(K5*M23*0.75)+(K6*(M23*2)),2)</f>
        <v>0</v>
      </c>
      <c r="M23" s="43">
        <v>2</v>
      </c>
      <c r="N23" s="48">
        <f>ROUNDUP(M23*0.75,2)</f>
        <v>1.5</v>
      </c>
      <c r="O23" s="49"/>
      <c r="P23" s="68"/>
    </row>
    <row r="24" spans="1:16" ht="18.75" customHeight="1" x14ac:dyDescent="0.15">
      <c r="A24" s="83"/>
      <c r="B24" s="42"/>
      <c r="C24" s="42"/>
      <c r="D24" s="43"/>
      <c r="E24" s="44"/>
      <c r="F24" s="44"/>
      <c r="G24" s="45"/>
      <c r="H24" s="45"/>
      <c r="I24" s="101"/>
      <c r="J24" s="101"/>
      <c r="K24" s="46" t="s">
        <v>30</v>
      </c>
      <c r="L24" s="47">
        <f>ROUNDUP((K4*M24)+(K5*M24*0.75)+(K6*(M24*2)),2)</f>
        <v>0</v>
      </c>
      <c r="M24" s="43">
        <v>2</v>
      </c>
      <c r="N24" s="48">
        <f>ROUNDUP(M24*0.75,2)</f>
        <v>1.5</v>
      </c>
      <c r="O24" s="49"/>
      <c r="P24" s="68"/>
    </row>
    <row r="25" spans="1:16" ht="18.75" customHeight="1" x14ac:dyDescent="0.15">
      <c r="A25" s="83"/>
      <c r="B25" s="42"/>
      <c r="C25" s="42"/>
      <c r="D25" s="43"/>
      <c r="E25" s="44"/>
      <c r="F25" s="44"/>
      <c r="G25" s="45"/>
      <c r="H25" s="45"/>
      <c r="I25" s="101"/>
      <c r="J25" s="101"/>
      <c r="K25" s="46"/>
      <c r="L25" s="47"/>
      <c r="M25" s="43"/>
      <c r="N25" s="48"/>
      <c r="O25" s="49"/>
      <c r="P25" s="68"/>
    </row>
    <row r="26" spans="1:16" ht="18.75" customHeight="1" x14ac:dyDescent="0.15">
      <c r="A26" s="83"/>
      <c r="B26" s="50"/>
      <c r="C26" s="50"/>
      <c r="D26" s="51"/>
      <c r="E26" s="52"/>
      <c r="F26" s="52"/>
      <c r="G26" s="53"/>
      <c r="H26" s="53"/>
      <c r="I26" s="102"/>
      <c r="J26" s="102"/>
      <c r="K26" s="54"/>
      <c r="L26" s="55"/>
      <c r="M26" s="51"/>
      <c r="N26" s="56"/>
      <c r="O26" s="57"/>
      <c r="P26" s="69"/>
    </row>
    <row r="27" spans="1:16" ht="18.75" customHeight="1" x14ac:dyDescent="0.15">
      <c r="A27" s="83"/>
      <c r="B27" s="42" t="s">
        <v>95</v>
      </c>
      <c r="C27" s="42" t="s">
        <v>97</v>
      </c>
      <c r="D27" s="72">
        <v>0.125</v>
      </c>
      <c r="E27" s="44" t="s">
        <v>64</v>
      </c>
      <c r="F27" s="44">
        <f>ROUNDUP(D27*0.75,2)</f>
        <v>9.9999999999999992E-2</v>
      </c>
      <c r="G27" s="45">
        <f>ROUNDUP((K4*D27)+(K5*D27*0.75)+(K6*(D27*2)),0)</f>
        <v>0</v>
      </c>
      <c r="H27" s="45">
        <f>G27</f>
        <v>0</v>
      </c>
      <c r="I27" s="103" t="s">
        <v>96</v>
      </c>
      <c r="J27" s="104"/>
      <c r="K27" s="46"/>
      <c r="L27" s="47"/>
      <c r="M27" s="43"/>
      <c r="N27" s="48"/>
      <c r="O27" s="49"/>
      <c r="P27" s="68"/>
    </row>
    <row r="28" spans="1:16" ht="18.75" customHeight="1" x14ac:dyDescent="0.15">
      <c r="A28" s="83"/>
      <c r="B28" s="42"/>
      <c r="C28" s="42"/>
      <c r="D28" s="43"/>
      <c r="E28" s="44"/>
      <c r="F28" s="44"/>
      <c r="G28" s="45"/>
      <c r="H28" s="45"/>
      <c r="I28" s="101"/>
      <c r="J28" s="101"/>
      <c r="K28" s="46"/>
      <c r="L28" s="47"/>
      <c r="M28" s="43"/>
      <c r="N28" s="48"/>
      <c r="O28" s="49"/>
      <c r="P28" s="68"/>
    </row>
    <row r="29" spans="1:16" ht="18.75" customHeight="1" thickBot="1" x14ac:dyDescent="0.2">
      <c r="A29" s="84"/>
      <c r="B29" s="59"/>
      <c r="C29" s="59"/>
      <c r="D29" s="60"/>
      <c r="E29" s="61"/>
      <c r="F29" s="61"/>
      <c r="G29" s="62"/>
      <c r="H29" s="62"/>
      <c r="I29" s="105"/>
      <c r="J29" s="105"/>
      <c r="K29" s="63"/>
      <c r="L29" s="64"/>
      <c r="M29" s="60"/>
      <c r="N29" s="65"/>
      <c r="O29" s="66"/>
      <c r="P29" s="70"/>
    </row>
  </sheetData>
  <mergeCells count="12">
    <mergeCell ref="A9:A29"/>
    <mergeCell ref="I8:J8"/>
    <mergeCell ref="K8:L8"/>
    <mergeCell ref="I9:J20"/>
    <mergeCell ref="I21:J26"/>
    <mergeCell ref="I27:J29"/>
    <mergeCell ref="A1:B1"/>
    <mergeCell ref="C1:K1"/>
    <mergeCell ref="K2:M2"/>
    <mergeCell ref="O6:P6"/>
    <mergeCell ref="A7:E7"/>
    <mergeCell ref="O7:P7"/>
  </mergeCells>
  <phoneticPr fontId="3"/>
  <printOptions horizontalCentered="1" verticalCentered="1"/>
  <pageMargins left="0.39370078740157483" right="0.39370078740157483" top="0.39370078740157483" bottom="0.39370078740157483" header="0.19685039370078741" footer="0.31496062992125984"/>
  <pageSetup paperSize="12" scale="52"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Q37"/>
  <sheetViews>
    <sheetView showZeros="0" zoomScale="60" zoomScaleNormal="60" workbookViewId="0">
      <selection sqref="A1:B1"/>
    </sheetView>
  </sheetViews>
  <sheetFormatPr defaultRowHeight="18.75" customHeight="1" x14ac:dyDescent="0.15"/>
  <cols>
    <col min="1" max="1" width="4.125" style="17" customWidth="1"/>
    <col min="2" max="2" width="19.25" style="18" customWidth="1"/>
    <col min="3" max="3" width="21.375" style="18" customWidth="1"/>
    <col min="4" max="4" width="6.25" style="19" customWidth="1"/>
    <col min="5" max="5" width="4.125" style="20" customWidth="1"/>
    <col min="6" max="6" width="6.25" style="20" customWidth="1"/>
    <col min="7" max="7" width="7.125" style="21" customWidth="1"/>
    <col min="8" max="8" width="7.625" style="21" hidden="1" customWidth="1"/>
    <col min="9" max="9" width="43.375" style="22" customWidth="1"/>
    <col min="10" max="10" width="3.375" style="22" customWidth="1"/>
    <col min="11" max="11" width="8.75" style="23" customWidth="1"/>
    <col min="12" max="12" width="8.75" style="24" customWidth="1"/>
    <col min="13" max="13" width="8.75" style="19" customWidth="1"/>
    <col min="14" max="14" width="8.75" style="25" customWidth="1"/>
    <col min="15" max="15" width="13.625" style="26" customWidth="1"/>
    <col min="16" max="16" width="10.875" style="26" customWidth="1"/>
    <col min="17" max="17" width="5.125" style="26" customWidth="1"/>
    <col min="18" max="249" width="9" style="2"/>
    <col min="250" max="250" width="4.125" style="2" customWidth="1"/>
    <col min="251" max="251" width="19.25" style="2" customWidth="1"/>
    <col min="252" max="252" width="21.375" style="2" customWidth="1"/>
    <col min="253" max="253" width="6.25" style="2" customWidth="1"/>
    <col min="254" max="254" width="4.125" style="2" customWidth="1"/>
    <col min="255" max="255" width="6.25" style="2" customWidth="1"/>
    <col min="256" max="256" width="7.125" style="2" customWidth="1"/>
    <col min="257" max="257" width="0" style="2" hidden="1" customWidth="1"/>
    <col min="258" max="258" width="43.375" style="2" customWidth="1"/>
    <col min="259" max="259" width="3.375" style="2" customWidth="1"/>
    <col min="260" max="263" width="8.75" style="2" customWidth="1"/>
    <col min="264" max="264" width="13.625" style="2" customWidth="1"/>
    <col min="265" max="265" width="10.875" style="2" customWidth="1"/>
    <col min="266" max="266" width="5.125" style="2" customWidth="1"/>
    <col min="267" max="267" width="4.5" style="2" customWidth="1"/>
    <col min="268" max="268" width="24.375" style="2" customWidth="1"/>
    <col min="269" max="269" width="21.25" style="2" customWidth="1"/>
    <col min="270" max="270" width="10" style="2" customWidth="1"/>
    <col min="271" max="273" width="18" style="2" customWidth="1"/>
    <col min="274" max="505" width="9" style="2"/>
    <col min="506" max="506" width="4.125" style="2" customWidth="1"/>
    <col min="507" max="507" width="19.25" style="2" customWidth="1"/>
    <col min="508" max="508" width="21.375" style="2" customWidth="1"/>
    <col min="509" max="509" width="6.25" style="2" customWidth="1"/>
    <col min="510" max="510" width="4.125" style="2" customWidth="1"/>
    <col min="511" max="511" width="6.25" style="2" customWidth="1"/>
    <col min="512" max="512" width="7.125" style="2" customWidth="1"/>
    <col min="513" max="513" width="0" style="2" hidden="1" customWidth="1"/>
    <col min="514" max="514" width="43.375" style="2" customWidth="1"/>
    <col min="515" max="515" width="3.375" style="2" customWidth="1"/>
    <col min="516" max="519" width="8.75" style="2" customWidth="1"/>
    <col min="520" max="520" width="13.625" style="2" customWidth="1"/>
    <col min="521" max="521" width="10.875" style="2" customWidth="1"/>
    <col min="522" max="522" width="5.125" style="2" customWidth="1"/>
    <col min="523" max="523" width="4.5" style="2" customWidth="1"/>
    <col min="524" max="524" width="24.375" style="2" customWidth="1"/>
    <col min="525" max="525" width="21.25" style="2" customWidth="1"/>
    <col min="526" max="526" width="10" style="2" customWidth="1"/>
    <col min="527" max="529" width="18" style="2" customWidth="1"/>
    <col min="530" max="761" width="9" style="2"/>
    <col min="762" max="762" width="4.125" style="2" customWidth="1"/>
    <col min="763" max="763" width="19.25" style="2" customWidth="1"/>
    <col min="764" max="764" width="21.375" style="2" customWidth="1"/>
    <col min="765" max="765" width="6.25" style="2" customWidth="1"/>
    <col min="766" max="766" width="4.125" style="2" customWidth="1"/>
    <col min="767" max="767" width="6.25" style="2" customWidth="1"/>
    <col min="768" max="768" width="7.125" style="2" customWidth="1"/>
    <col min="769" max="769" width="0" style="2" hidden="1" customWidth="1"/>
    <col min="770" max="770" width="43.375" style="2" customWidth="1"/>
    <col min="771" max="771" width="3.375" style="2" customWidth="1"/>
    <col min="772" max="775" width="8.75" style="2" customWidth="1"/>
    <col min="776" max="776" width="13.625" style="2" customWidth="1"/>
    <col min="777" max="777" width="10.875" style="2" customWidth="1"/>
    <col min="778" max="778" width="5.125" style="2" customWidth="1"/>
    <col min="779" max="779" width="4.5" style="2" customWidth="1"/>
    <col min="780" max="780" width="24.375" style="2" customWidth="1"/>
    <col min="781" max="781" width="21.25" style="2" customWidth="1"/>
    <col min="782" max="782" width="10" style="2" customWidth="1"/>
    <col min="783" max="785" width="18" style="2" customWidth="1"/>
    <col min="786" max="1017" width="9" style="2"/>
    <col min="1018" max="1018" width="4.125" style="2" customWidth="1"/>
    <col min="1019" max="1019" width="19.25" style="2" customWidth="1"/>
    <col min="1020" max="1020" width="21.375" style="2" customWidth="1"/>
    <col min="1021" max="1021" width="6.25" style="2" customWidth="1"/>
    <col min="1022" max="1022" width="4.125" style="2" customWidth="1"/>
    <col min="1023" max="1023" width="6.25" style="2" customWidth="1"/>
    <col min="1024" max="1024" width="7.125" style="2" customWidth="1"/>
    <col min="1025" max="1025" width="0" style="2" hidden="1" customWidth="1"/>
    <col min="1026" max="1026" width="43.375" style="2" customWidth="1"/>
    <col min="1027" max="1027" width="3.375" style="2" customWidth="1"/>
    <col min="1028" max="1031" width="8.75" style="2" customWidth="1"/>
    <col min="1032" max="1032" width="13.625" style="2" customWidth="1"/>
    <col min="1033" max="1033" width="10.875" style="2" customWidth="1"/>
    <col min="1034" max="1034" width="5.125" style="2" customWidth="1"/>
    <col min="1035" max="1035" width="4.5" style="2" customWidth="1"/>
    <col min="1036" max="1036" width="24.375" style="2" customWidth="1"/>
    <col min="1037" max="1037" width="21.25" style="2" customWidth="1"/>
    <col min="1038" max="1038" width="10" style="2" customWidth="1"/>
    <col min="1039" max="1041" width="18" style="2" customWidth="1"/>
    <col min="1042" max="1273" width="9" style="2"/>
    <col min="1274" max="1274" width="4.125" style="2" customWidth="1"/>
    <col min="1275" max="1275" width="19.25" style="2" customWidth="1"/>
    <col min="1276" max="1276" width="21.375" style="2" customWidth="1"/>
    <col min="1277" max="1277" width="6.25" style="2" customWidth="1"/>
    <col min="1278" max="1278" width="4.125" style="2" customWidth="1"/>
    <col min="1279" max="1279" width="6.25" style="2" customWidth="1"/>
    <col min="1280" max="1280" width="7.125" style="2" customWidth="1"/>
    <col min="1281" max="1281" width="0" style="2" hidden="1" customWidth="1"/>
    <col min="1282" max="1282" width="43.375" style="2" customWidth="1"/>
    <col min="1283" max="1283" width="3.375" style="2" customWidth="1"/>
    <col min="1284" max="1287" width="8.75" style="2" customWidth="1"/>
    <col min="1288" max="1288" width="13.625" style="2" customWidth="1"/>
    <col min="1289" max="1289" width="10.875" style="2" customWidth="1"/>
    <col min="1290" max="1290" width="5.125" style="2" customWidth="1"/>
    <col min="1291" max="1291" width="4.5" style="2" customWidth="1"/>
    <col min="1292" max="1292" width="24.375" style="2" customWidth="1"/>
    <col min="1293" max="1293" width="21.25" style="2" customWidth="1"/>
    <col min="1294" max="1294" width="10" style="2" customWidth="1"/>
    <col min="1295" max="1297" width="18" style="2" customWidth="1"/>
    <col min="1298" max="1529" width="9" style="2"/>
    <col min="1530" max="1530" width="4.125" style="2" customWidth="1"/>
    <col min="1531" max="1531" width="19.25" style="2" customWidth="1"/>
    <col min="1532" max="1532" width="21.375" style="2" customWidth="1"/>
    <col min="1533" max="1533" width="6.25" style="2" customWidth="1"/>
    <col min="1534" max="1534" width="4.125" style="2" customWidth="1"/>
    <col min="1535" max="1535" width="6.25" style="2" customWidth="1"/>
    <col min="1536" max="1536" width="7.125" style="2" customWidth="1"/>
    <col min="1537" max="1537" width="0" style="2" hidden="1" customWidth="1"/>
    <col min="1538" max="1538" width="43.375" style="2" customWidth="1"/>
    <col min="1539" max="1539" width="3.375" style="2" customWidth="1"/>
    <col min="1540" max="1543" width="8.75" style="2" customWidth="1"/>
    <col min="1544" max="1544" width="13.625" style="2" customWidth="1"/>
    <col min="1545" max="1545" width="10.875" style="2" customWidth="1"/>
    <col min="1546" max="1546" width="5.125" style="2" customWidth="1"/>
    <col min="1547" max="1547" width="4.5" style="2" customWidth="1"/>
    <col min="1548" max="1548" width="24.375" style="2" customWidth="1"/>
    <col min="1549" max="1549" width="21.25" style="2" customWidth="1"/>
    <col min="1550" max="1550" width="10" style="2" customWidth="1"/>
    <col min="1551" max="1553" width="18" style="2" customWidth="1"/>
    <col min="1554" max="1785" width="9" style="2"/>
    <col min="1786" max="1786" width="4.125" style="2" customWidth="1"/>
    <col min="1787" max="1787" width="19.25" style="2" customWidth="1"/>
    <col min="1788" max="1788" width="21.375" style="2" customWidth="1"/>
    <col min="1789" max="1789" width="6.25" style="2" customWidth="1"/>
    <col min="1790" max="1790" width="4.125" style="2" customWidth="1"/>
    <col min="1791" max="1791" width="6.25" style="2" customWidth="1"/>
    <col min="1792" max="1792" width="7.125" style="2" customWidth="1"/>
    <col min="1793" max="1793" width="0" style="2" hidden="1" customWidth="1"/>
    <col min="1794" max="1794" width="43.375" style="2" customWidth="1"/>
    <col min="1795" max="1795" width="3.375" style="2" customWidth="1"/>
    <col min="1796" max="1799" width="8.75" style="2" customWidth="1"/>
    <col min="1800" max="1800" width="13.625" style="2" customWidth="1"/>
    <col min="1801" max="1801" width="10.875" style="2" customWidth="1"/>
    <col min="1802" max="1802" width="5.125" style="2" customWidth="1"/>
    <col min="1803" max="1803" width="4.5" style="2" customWidth="1"/>
    <col min="1804" max="1804" width="24.375" style="2" customWidth="1"/>
    <col min="1805" max="1805" width="21.25" style="2" customWidth="1"/>
    <col min="1806" max="1806" width="10" style="2" customWidth="1"/>
    <col min="1807" max="1809" width="18" style="2" customWidth="1"/>
    <col min="1810" max="2041" width="9" style="2"/>
    <col min="2042" max="2042" width="4.125" style="2" customWidth="1"/>
    <col min="2043" max="2043" width="19.25" style="2" customWidth="1"/>
    <col min="2044" max="2044" width="21.375" style="2" customWidth="1"/>
    <col min="2045" max="2045" width="6.25" style="2" customWidth="1"/>
    <col min="2046" max="2046" width="4.125" style="2" customWidth="1"/>
    <col min="2047" max="2047" width="6.25" style="2" customWidth="1"/>
    <col min="2048" max="2048" width="7.125" style="2" customWidth="1"/>
    <col min="2049" max="2049" width="0" style="2" hidden="1" customWidth="1"/>
    <col min="2050" max="2050" width="43.375" style="2" customWidth="1"/>
    <col min="2051" max="2051" width="3.375" style="2" customWidth="1"/>
    <col min="2052" max="2055" width="8.75" style="2" customWidth="1"/>
    <col min="2056" max="2056" width="13.625" style="2" customWidth="1"/>
    <col min="2057" max="2057" width="10.875" style="2" customWidth="1"/>
    <col min="2058" max="2058" width="5.125" style="2" customWidth="1"/>
    <col min="2059" max="2059" width="4.5" style="2" customWidth="1"/>
    <col min="2060" max="2060" width="24.375" style="2" customWidth="1"/>
    <col min="2061" max="2061" width="21.25" style="2" customWidth="1"/>
    <col min="2062" max="2062" width="10" style="2" customWidth="1"/>
    <col min="2063" max="2065" width="18" style="2" customWidth="1"/>
    <col min="2066" max="2297" width="9" style="2"/>
    <col min="2298" max="2298" width="4.125" style="2" customWidth="1"/>
    <col min="2299" max="2299" width="19.25" style="2" customWidth="1"/>
    <col min="2300" max="2300" width="21.375" style="2" customWidth="1"/>
    <col min="2301" max="2301" width="6.25" style="2" customWidth="1"/>
    <col min="2302" max="2302" width="4.125" style="2" customWidth="1"/>
    <col min="2303" max="2303" width="6.25" style="2" customWidth="1"/>
    <col min="2304" max="2304" width="7.125" style="2" customWidth="1"/>
    <col min="2305" max="2305" width="0" style="2" hidden="1" customWidth="1"/>
    <col min="2306" max="2306" width="43.375" style="2" customWidth="1"/>
    <col min="2307" max="2307" width="3.375" style="2" customWidth="1"/>
    <col min="2308" max="2311" width="8.75" style="2" customWidth="1"/>
    <col min="2312" max="2312" width="13.625" style="2" customWidth="1"/>
    <col min="2313" max="2313" width="10.875" style="2" customWidth="1"/>
    <col min="2314" max="2314" width="5.125" style="2" customWidth="1"/>
    <col min="2315" max="2315" width="4.5" style="2" customWidth="1"/>
    <col min="2316" max="2316" width="24.375" style="2" customWidth="1"/>
    <col min="2317" max="2317" width="21.25" style="2" customWidth="1"/>
    <col min="2318" max="2318" width="10" style="2" customWidth="1"/>
    <col min="2319" max="2321" width="18" style="2" customWidth="1"/>
    <col min="2322" max="2553" width="9" style="2"/>
    <col min="2554" max="2554" width="4.125" style="2" customWidth="1"/>
    <col min="2555" max="2555" width="19.25" style="2" customWidth="1"/>
    <col min="2556" max="2556" width="21.375" style="2" customWidth="1"/>
    <col min="2557" max="2557" width="6.25" style="2" customWidth="1"/>
    <col min="2558" max="2558" width="4.125" style="2" customWidth="1"/>
    <col min="2559" max="2559" width="6.25" style="2" customWidth="1"/>
    <col min="2560" max="2560" width="7.125" style="2" customWidth="1"/>
    <col min="2561" max="2561" width="0" style="2" hidden="1" customWidth="1"/>
    <col min="2562" max="2562" width="43.375" style="2" customWidth="1"/>
    <col min="2563" max="2563" width="3.375" style="2" customWidth="1"/>
    <col min="2564" max="2567" width="8.75" style="2" customWidth="1"/>
    <col min="2568" max="2568" width="13.625" style="2" customWidth="1"/>
    <col min="2569" max="2569" width="10.875" style="2" customWidth="1"/>
    <col min="2570" max="2570" width="5.125" style="2" customWidth="1"/>
    <col min="2571" max="2571" width="4.5" style="2" customWidth="1"/>
    <col min="2572" max="2572" width="24.375" style="2" customWidth="1"/>
    <col min="2573" max="2573" width="21.25" style="2" customWidth="1"/>
    <col min="2574" max="2574" width="10" style="2" customWidth="1"/>
    <col min="2575" max="2577" width="18" style="2" customWidth="1"/>
    <col min="2578" max="2809" width="9" style="2"/>
    <col min="2810" max="2810" width="4.125" style="2" customWidth="1"/>
    <col min="2811" max="2811" width="19.25" style="2" customWidth="1"/>
    <col min="2812" max="2812" width="21.375" style="2" customWidth="1"/>
    <col min="2813" max="2813" width="6.25" style="2" customWidth="1"/>
    <col min="2814" max="2814" width="4.125" style="2" customWidth="1"/>
    <col min="2815" max="2815" width="6.25" style="2" customWidth="1"/>
    <col min="2816" max="2816" width="7.125" style="2" customWidth="1"/>
    <col min="2817" max="2817" width="0" style="2" hidden="1" customWidth="1"/>
    <col min="2818" max="2818" width="43.375" style="2" customWidth="1"/>
    <col min="2819" max="2819" width="3.375" style="2" customWidth="1"/>
    <col min="2820" max="2823" width="8.75" style="2" customWidth="1"/>
    <col min="2824" max="2824" width="13.625" style="2" customWidth="1"/>
    <col min="2825" max="2825" width="10.875" style="2" customWidth="1"/>
    <col min="2826" max="2826" width="5.125" style="2" customWidth="1"/>
    <col min="2827" max="2827" width="4.5" style="2" customWidth="1"/>
    <col min="2828" max="2828" width="24.375" style="2" customWidth="1"/>
    <col min="2829" max="2829" width="21.25" style="2" customWidth="1"/>
    <col min="2830" max="2830" width="10" style="2" customWidth="1"/>
    <col min="2831" max="2833" width="18" style="2" customWidth="1"/>
    <col min="2834" max="3065" width="9" style="2"/>
    <col min="3066" max="3066" width="4.125" style="2" customWidth="1"/>
    <col min="3067" max="3067" width="19.25" style="2" customWidth="1"/>
    <col min="3068" max="3068" width="21.375" style="2" customWidth="1"/>
    <col min="3069" max="3069" width="6.25" style="2" customWidth="1"/>
    <col min="3070" max="3070" width="4.125" style="2" customWidth="1"/>
    <col min="3071" max="3071" width="6.25" style="2" customWidth="1"/>
    <col min="3072" max="3072" width="7.125" style="2" customWidth="1"/>
    <col min="3073" max="3073" width="0" style="2" hidden="1" customWidth="1"/>
    <col min="3074" max="3074" width="43.375" style="2" customWidth="1"/>
    <col min="3075" max="3075" width="3.375" style="2" customWidth="1"/>
    <col min="3076" max="3079" width="8.75" style="2" customWidth="1"/>
    <col min="3080" max="3080" width="13.625" style="2" customWidth="1"/>
    <col min="3081" max="3081" width="10.875" style="2" customWidth="1"/>
    <col min="3082" max="3082" width="5.125" style="2" customWidth="1"/>
    <col min="3083" max="3083" width="4.5" style="2" customWidth="1"/>
    <col min="3084" max="3084" width="24.375" style="2" customWidth="1"/>
    <col min="3085" max="3085" width="21.25" style="2" customWidth="1"/>
    <col min="3086" max="3086" width="10" style="2" customWidth="1"/>
    <col min="3087" max="3089" width="18" style="2" customWidth="1"/>
    <col min="3090" max="3321" width="9" style="2"/>
    <col min="3322" max="3322" width="4.125" style="2" customWidth="1"/>
    <col min="3323" max="3323" width="19.25" style="2" customWidth="1"/>
    <col min="3324" max="3324" width="21.375" style="2" customWidth="1"/>
    <col min="3325" max="3325" width="6.25" style="2" customWidth="1"/>
    <col min="3326" max="3326" width="4.125" style="2" customWidth="1"/>
    <col min="3327" max="3327" width="6.25" style="2" customWidth="1"/>
    <col min="3328" max="3328" width="7.125" style="2" customWidth="1"/>
    <col min="3329" max="3329" width="0" style="2" hidden="1" customWidth="1"/>
    <col min="3330" max="3330" width="43.375" style="2" customWidth="1"/>
    <col min="3331" max="3331" width="3.375" style="2" customWidth="1"/>
    <col min="3332" max="3335" width="8.75" style="2" customWidth="1"/>
    <col min="3336" max="3336" width="13.625" style="2" customWidth="1"/>
    <col min="3337" max="3337" width="10.875" style="2" customWidth="1"/>
    <col min="3338" max="3338" width="5.125" style="2" customWidth="1"/>
    <col min="3339" max="3339" width="4.5" style="2" customWidth="1"/>
    <col min="3340" max="3340" width="24.375" style="2" customWidth="1"/>
    <col min="3341" max="3341" width="21.25" style="2" customWidth="1"/>
    <col min="3342" max="3342" width="10" style="2" customWidth="1"/>
    <col min="3343" max="3345" width="18" style="2" customWidth="1"/>
    <col min="3346" max="3577" width="9" style="2"/>
    <col min="3578" max="3578" width="4.125" style="2" customWidth="1"/>
    <col min="3579" max="3579" width="19.25" style="2" customWidth="1"/>
    <col min="3580" max="3580" width="21.375" style="2" customWidth="1"/>
    <col min="3581" max="3581" width="6.25" style="2" customWidth="1"/>
    <col min="3582" max="3582" width="4.125" style="2" customWidth="1"/>
    <col min="3583" max="3583" width="6.25" style="2" customWidth="1"/>
    <col min="3584" max="3584" width="7.125" style="2" customWidth="1"/>
    <col min="3585" max="3585" width="0" style="2" hidden="1" customWidth="1"/>
    <col min="3586" max="3586" width="43.375" style="2" customWidth="1"/>
    <col min="3587" max="3587" width="3.375" style="2" customWidth="1"/>
    <col min="3588" max="3591" width="8.75" style="2" customWidth="1"/>
    <col min="3592" max="3592" width="13.625" style="2" customWidth="1"/>
    <col min="3593" max="3593" width="10.875" style="2" customWidth="1"/>
    <col min="3594" max="3594" width="5.125" style="2" customWidth="1"/>
    <col min="3595" max="3595" width="4.5" style="2" customWidth="1"/>
    <col min="3596" max="3596" width="24.375" style="2" customWidth="1"/>
    <col min="3597" max="3597" width="21.25" style="2" customWidth="1"/>
    <col min="3598" max="3598" width="10" style="2" customWidth="1"/>
    <col min="3599" max="3601" width="18" style="2" customWidth="1"/>
    <col min="3602" max="3833" width="9" style="2"/>
    <col min="3834" max="3834" width="4.125" style="2" customWidth="1"/>
    <col min="3835" max="3835" width="19.25" style="2" customWidth="1"/>
    <col min="3836" max="3836" width="21.375" style="2" customWidth="1"/>
    <col min="3837" max="3837" width="6.25" style="2" customWidth="1"/>
    <col min="3838" max="3838" width="4.125" style="2" customWidth="1"/>
    <col min="3839" max="3839" width="6.25" style="2" customWidth="1"/>
    <col min="3840" max="3840" width="7.125" style="2" customWidth="1"/>
    <col min="3841" max="3841" width="0" style="2" hidden="1" customWidth="1"/>
    <col min="3842" max="3842" width="43.375" style="2" customWidth="1"/>
    <col min="3843" max="3843" width="3.375" style="2" customWidth="1"/>
    <col min="3844" max="3847" width="8.75" style="2" customWidth="1"/>
    <col min="3848" max="3848" width="13.625" style="2" customWidth="1"/>
    <col min="3849" max="3849" width="10.875" style="2" customWidth="1"/>
    <col min="3850" max="3850" width="5.125" style="2" customWidth="1"/>
    <col min="3851" max="3851" width="4.5" style="2" customWidth="1"/>
    <col min="3852" max="3852" width="24.375" style="2" customWidth="1"/>
    <col min="3853" max="3853" width="21.25" style="2" customWidth="1"/>
    <col min="3854" max="3854" width="10" style="2" customWidth="1"/>
    <col min="3855" max="3857" width="18" style="2" customWidth="1"/>
    <col min="3858" max="4089" width="9" style="2"/>
    <col min="4090" max="4090" width="4.125" style="2" customWidth="1"/>
    <col min="4091" max="4091" width="19.25" style="2" customWidth="1"/>
    <col min="4092" max="4092" width="21.375" style="2" customWidth="1"/>
    <col min="4093" max="4093" width="6.25" style="2" customWidth="1"/>
    <col min="4094" max="4094" width="4.125" style="2" customWidth="1"/>
    <col min="4095" max="4095" width="6.25" style="2" customWidth="1"/>
    <col min="4096" max="4096" width="7.125" style="2" customWidth="1"/>
    <col min="4097" max="4097" width="0" style="2" hidden="1" customWidth="1"/>
    <col min="4098" max="4098" width="43.375" style="2" customWidth="1"/>
    <col min="4099" max="4099" width="3.375" style="2" customWidth="1"/>
    <col min="4100" max="4103" width="8.75" style="2" customWidth="1"/>
    <col min="4104" max="4104" width="13.625" style="2" customWidth="1"/>
    <col min="4105" max="4105" width="10.875" style="2" customWidth="1"/>
    <col min="4106" max="4106" width="5.125" style="2" customWidth="1"/>
    <col min="4107" max="4107" width="4.5" style="2" customWidth="1"/>
    <col min="4108" max="4108" width="24.375" style="2" customWidth="1"/>
    <col min="4109" max="4109" width="21.25" style="2" customWidth="1"/>
    <col min="4110" max="4110" width="10" style="2" customWidth="1"/>
    <col min="4111" max="4113" width="18" style="2" customWidth="1"/>
    <col min="4114" max="4345" width="9" style="2"/>
    <col min="4346" max="4346" width="4.125" style="2" customWidth="1"/>
    <col min="4347" max="4347" width="19.25" style="2" customWidth="1"/>
    <col min="4348" max="4348" width="21.375" style="2" customWidth="1"/>
    <col min="4349" max="4349" width="6.25" style="2" customWidth="1"/>
    <col min="4350" max="4350" width="4.125" style="2" customWidth="1"/>
    <col min="4351" max="4351" width="6.25" style="2" customWidth="1"/>
    <col min="4352" max="4352" width="7.125" style="2" customWidth="1"/>
    <col min="4353" max="4353" width="0" style="2" hidden="1" customWidth="1"/>
    <col min="4354" max="4354" width="43.375" style="2" customWidth="1"/>
    <col min="4355" max="4355" width="3.375" style="2" customWidth="1"/>
    <col min="4356" max="4359" width="8.75" style="2" customWidth="1"/>
    <col min="4360" max="4360" width="13.625" style="2" customWidth="1"/>
    <col min="4361" max="4361" width="10.875" style="2" customWidth="1"/>
    <col min="4362" max="4362" width="5.125" style="2" customWidth="1"/>
    <col min="4363" max="4363" width="4.5" style="2" customWidth="1"/>
    <col min="4364" max="4364" width="24.375" style="2" customWidth="1"/>
    <col min="4365" max="4365" width="21.25" style="2" customWidth="1"/>
    <col min="4366" max="4366" width="10" style="2" customWidth="1"/>
    <col min="4367" max="4369" width="18" style="2" customWidth="1"/>
    <col min="4370" max="4601" width="9" style="2"/>
    <col min="4602" max="4602" width="4.125" style="2" customWidth="1"/>
    <col min="4603" max="4603" width="19.25" style="2" customWidth="1"/>
    <col min="4604" max="4604" width="21.375" style="2" customWidth="1"/>
    <col min="4605" max="4605" width="6.25" style="2" customWidth="1"/>
    <col min="4606" max="4606" width="4.125" style="2" customWidth="1"/>
    <col min="4607" max="4607" width="6.25" style="2" customWidth="1"/>
    <col min="4608" max="4608" width="7.125" style="2" customWidth="1"/>
    <col min="4609" max="4609" width="0" style="2" hidden="1" customWidth="1"/>
    <col min="4610" max="4610" width="43.375" style="2" customWidth="1"/>
    <col min="4611" max="4611" width="3.375" style="2" customWidth="1"/>
    <col min="4612" max="4615" width="8.75" style="2" customWidth="1"/>
    <col min="4616" max="4616" width="13.625" style="2" customWidth="1"/>
    <col min="4617" max="4617" width="10.875" style="2" customWidth="1"/>
    <col min="4618" max="4618" width="5.125" style="2" customWidth="1"/>
    <col min="4619" max="4619" width="4.5" style="2" customWidth="1"/>
    <col min="4620" max="4620" width="24.375" style="2" customWidth="1"/>
    <col min="4621" max="4621" width="21.25" style="2" customWidth="1"/>
    <col min="4622" max="4622" width="10" style="2" customWidth="1"/>
    <col min="4623" max="4625" width="18" style="2" customWidth="1"/>
    <col min="4626" max="4857" width="9" style="2"/>
    <col min="4858" max="4858" width="4.125" style="2" customWidth="1"/>
    <col min="4859" max="4859" width="19.25" style="2" customWidth="1"/>
    <col min="4860" max="4860" width="21.375" style="2" customWidth="1"/>
    <col min="4861" max="4861" width="6.25" style="2" customWidth="1"/>
    <col min="4862" max="4862" width="4.125" style="2" customWidth="1"/>
    <col min="4863" max="4863" width="6.25" style="2" customWidth="1"/>
    <col min="4864" max="4864" width="7.125" style="2" customWidth="1"/>
    <col min="4865" max="4865" width="0" style="2" hidden="1" customWidth="1"/>
    <col min="4866" max="4866" width="43.375" style="2" customWidth="1"/>
    <col min="4867" max="4867" width="3.375" style="2" customWidth="1"/>
    <col min="4868" max="4871" width="8.75" style="2" customWidth="1"/>
    <col min="4872" max="4872" width="13.625" style="2" customWidth="1"/>
    <col min="4873" max="4873" width="10.875" style="2" customWidth="1"/>
    <col min="4874" max="4874" width="5.125" style="2" customWidth="1"/>
    <col min="4875" max="4875" width="4.5" style="2" customWidth="1"/>
    <col min="4876" max="4876" width="24.375" style="2" customWidth="1"/>
    <col min="4877" max="4877" width="21.25" style="2" customWidth="1"/>
    <col min="4878" max="4878" width="10" style="2" customWidth="1"/>
    <col min="4879" max="4881" width="18" style="2" customWidth="1"/>
    <col min="4882" max="5113" width="9" style="2"/>
    <col min="5114" max="5114" width="4.125" style="2" customWidth="1"/>
    <col min="5115" max="5115" width="19.25" style="2" customWidth="1"/>
    <col min="5116" max="5116" width="21.375" style="2" customWidth="1"/>
    <col min="5117" max="5117" width="6.25" style="2" customWidth="1"/>
    <col min="5118" max="5118" width="4.125" style="2" customWidth="1"/>
    <col min="5119" max="5119" width="6.25" style="2" customWidth="1"/>
    <col min="5120" max="5120" width="7.125" style="2" customWidth="1"/>
    <col min="5121" max="5121" width="0" style="2" hidden="1" customWidth="1"/>
    <col min="5122" max="5122" width="43.375" style="2" customWidth="1"/>
    <col min="5123" max="5123" width="3.375" style="2" customWidth="1"/>
    <col min="5124" max="5127" width="8.75" style="2" customWidth="1"/>
    <col min="5128" max="5128" width="13.625" style="2" customWidth="1"/>
    <col min="5129" max="5129" width="10.875" style="2" customWidth="1"/>
    <col min="5130" max="5130" width="5.125" style="2" customWidth="1"/>
    <col min="5131" max="5131" width="4.5" style="2" customWidth="1"/>
    <col min="5132" max="5132" width="24.375" style="2" customWidth="1"/>
    <col min="5133" max="5133" width="21.25" style="2" customWidth="1"/>
    <col min="5134" max="5134" width="10" style="2" customWidth="1"/>
    <col min="5135" max="5137" width="18" style="2" customWidth="1"/>
    <col min="5138" max="5369" width="9" style="2"/>
    <col min="5370" max="5370" width="4.125" style="2" customWidth="1"/>
    <col min="5371" max="5371" width="19.25" style="2" customWidth="1"/>
    <col min="5372" max="5372" width="21.375" style="2" customWidth="1"/>
    <col min="5373" max="5373" width="6.25" style="2" customWidth="1"/>
    <col min="5374" max="5374" width="4.125" style="2" customWidth="1"/>
    <col min="5375" max="5375" width="6.25" style="2" customWidth="1"/>
    <col min="5376" max="5376" width="7.125" style="2" customWidth="1"/>
    <col min="5377" max="5377" width="0" style="2" hidden="1" customWidth="1"/>
    <col min="5378" max="5378" width="43.375" style="2" customWidth="1"/>
    <col min="5379" max="5379" width="3.375" style="2" customWidth="1"/>
    <col min="5380" max="5383" width="8.75" style="2" customWidth="1"/>
    <col min="5384" max="5384" width="13.625" style="2" customWidth="1"/>
    <col min="5385" max="5385" width="10.875" style="2" customWidth="1"/>
    <col min="5386" max="5386" width="5.125" style="2" customWidth="1"/>
    <col min="5387" max="5387" width="4.5" style="2" customWidth="1"/>
    <col min="5388" max="5388" width="24.375" style="2" customWidth="1"/>
    <col min="5389" max="5389" width="21.25" style="2" customWidth="1"/>
    <col min="5390" max="5390" width="10" style="2" customWidth="1"/>
    <col min="5391" max="5393" width="18" style="2" customWidth="1"/>
    <col min="5394" max="5625" width="9" style="2"/>
    <col min="5626" max="5626" width="4.125" style="2" customWidth="1"/>
    <col min="5627" max="5627" width="19.25" style="2" customWidth="1"/>
    <col min="5628" max="5628" width="21.375" style="2" customWidth="1"/>
    <col min="5629" max="5629" width="6.25" style="2" customWidth="1"/>
    <col min="5630" max="5630" width="4.125" style="2" customWidth="1"/>
    <col min="5631" max="5631" width="6.25" style="2" customWidth="1"/>
    <col min="5632" max="5632" width="7.125" style="2" customWidth="1"/>
    <col min="5633" max="5633" width="0" style="2" hidden="1" customWidth="1"/>
    <col min="5634" max="5634" width="43.375" style="2" customWidth="1"/>
    <col min="5635" max="5635" width="3.375" style="2" customWidth="1"/>
    <col min="5636" max="5639" width="8.75" style="2" customWidth="1"/>
    <col min="5640" max="5640" width="13.625" style="2" customWidth="1"/>
    <col min="5641" max="5641" width="10.875" style="2" customWidth="1"/>
    <col min="5642" max="5642" width="5.125" style="2" customWidth="1"/>
    <col min="5643" max="5643" width="4.5" style="2" customWidth="1"/>
    <col min="5644" max="5644" width="24.375" style="2" customWidth="1"/>
    <col min="5645" max="5645" width="21.25" style="2" customWidth="1"/>
    <col min="5646" max="5646" width="10" style="2" customWidth="1"/>
    <col min="5647" max="5649" width="18" style="2" customWidth="1"/>
    <col min="5650" max="5881" width="9" style="2"/>
    <col min="5882" max="5882" width="4.125" style="2" customWidth="1"/>
    <col min="5883" max="5883" width="19.25" style="2" customWidth="1"/>
    <col min="5884" max="5884" width="21.375" style="2" customWidth="1"/>
    <col min="5885" max="5885" width="6.25" style="2" customWidth="1"/>
    <col min="5886" max="5886" width="4.125" style="2" customWidth="1"/>
    <col min="5887" max="5887" width="6.25" style="2" customWidth="1"/>
    <col min="5888" max="5888" width="7.125" style="2" customWidth="1"/>
    <col min="5889" max="5889" width="0" style="2" hidden="1" customWidth="1"/>
    <col min="5890" max="5890" width="43.375" style="2" customWidth="1"/>
    <col min="5891" max="5891" width="3.375" style="2" customWidth="1"/>
    <col min="5892" max="5895" width="8.75" style="2" customWidth="1"/>
    <col min="5896" max="5896" width="13.625" style="2" customWidth="1"/>
    <col min="5897" max="5897" width="10.875" style="2" customWidth="1"/>
    <col min="5898" max="5898" width="5.125" style="2" customWidth="1"/>
    <col min="5899" max="5899" width="4.5" style="2" customWidth="1"/>
    <col min="5900" max="5900" width="24.375" style="2" customWidth="1"/>
    <col min="5901" max="5901" width="21.25" style="2" customWidth="1"/>
    <col min="5902" max="5902" width="10" style="2" customWidth="1"/>
    <col min="5903" max="5905" width="18" style="2" customWidth="1"/>
    <col min="5906" max="6137" width="9" style="2"/>
    <col min="6138" max="6138" width="4.125" style="2" customWidth="1"/>
    <col min="6139" max="6139" width="19.25" style="2" customWidth="1"/>
    <col min="6140" max="6140" width="21.375" style="2" customWidth="1"/>
    <col min="6141" max="6141" width="6.25" style="2" customWidth="1"/>
    <col min="6142" max="6142" width="4.125" style="2" customWidth="1"/>
    <col min="6143" max="6143" width="6.25" style="2" customWidth="1"/>
    <col min="6144" max="6144" width="7.125" style="2" customWidth="1"/>
    <col min="6145" max="6145" width="0" style="2" hidden="1" customWidth="1"/>
    <col min="6146" max="6146" width="43.375" style="2" customWidth="1"/>
    <col min="6147" max="6147" width="3.375" style="2" customWidth="1"/>
    <col min="6148" max="6151" width="8.75" style="2" customWidth="1"/>
    <col min="6152" max="6152" width="13.625" style="2" customWidth="1"/>
    <col min="6153" max="6153" width="10.875" style="2" customWidth="1"/>
    <col min="6154" max="6154" width="5.125" style="2" customWidth="1"/>
    <col min="6155" max="6155" width="4.5" style="2" customWidth="1"/>
    <col min="6156" max="6156" width="24.375" style="2" customWidth="1"/>
    <col min="6157" max="6157" width="21.25" style="2" customWidth="1"/>
    <col min="6158" max="6158" width="10" style="2" customWidth="1"/>
    <col min="6159" max="6161" width="18" style="2" customWidth="1"/>
    <col min="6162" max="6393" width="9" style="2"/>
    <col min="6394" max="6394" width="4.125" style="2" customWidth="1"/>
    <col min="6395" max="6395" width="19.25" style="2" customWidth="1"/>
    <col min="6396" max="6396" width="21.375" style="2" customWidth="1"/>
    <col min="6397" max="6397" width="6.25" style="2" customWidth="1"/>
    <col min="6398" max="6398" width="4.125" style="2" customWidth="1"/>
    <col min="6399" max="6399" width="6.25" style="2" customWidth="1"/>
    <col min="6400" max="6400" width="7.125" style="2" customWidth="1"/>
    <col min="6401" max="6401" width="0" style="2" hidden="1" customWidth="1"/>
    <col min="6402" max="6402" width="43.375" style="2" customWidth="1"/>
    <col min="6403" max="6403" width="3.375" style="2" customWidth="1"/>
    <col min="6404" max="6407" width="8.75" style="2" customWidth="1"/>
    <col min="6408" max="6408" width="13.625" style="2" customWidth="1"/>
    <col min="6409" max="6409" width="10.875" style="2" customWidth="1"/>
    <col min="6410" max="6410" width="5.125" style="2" customWidth="1"/>
    <col min="6411" max="6411" width="4.5" style="2" customWidth="1"/>
    <col min="6412" max="6412" width="24.375" style="2" customWidth="1"/>
    <col min="6413" max="6413" width="21.25" style="2" customWidth="1"/>
    <col min="6414" max="6414" width="10" style="2" customWidth="1"/>
    <col min="6415" max="6417" width="18" style="2" customWidth="1"/>
    <col min="6418" max="6649" width="9" style="2"/>
    <col min="6650" max="6650" width="4.125" style="2" customWidth="1"/>
    <col min="6651" max="6651" width="19.25" style="2" customWidth="1"/>
    <col min="6652" max="6652" width="21.375" style="2" customWidth="1"/>
    <col min="6653" max="6653" width="6.25" style="2" customWidth="1"/>
    <col min="6654" max="6654" width="4.125" style="2" customWidth="1"/>
    <col min="6655" max="6655" width="6.25" style="2" customWidth="1"/>
    <col min="6656" max="6656" width="7.125" style="2" customWidth="1"/>
    <col min="6657" max="6657" width="0" style="2" hidden="1" customWidth="1"/>
    <col min="6658" max="6658" width="43.375" style="2" customWidth="1"/>
    <col min="6659" max="6659" width="3.375" style="2" customWidth="1"/>
    <col min="6660" max="6663" width="8.75" style="2" customWidth="1"/>
    <col min="6664" max="6664" width="13.625" style="2" customWidth="1"/>
    <col min="6665" max="6665" width="10.875" style="2" customWidth="1"/>
    <col min="6666" max="6666" width="5.125" style="2" customWidth="1"/>
    <col min="6667" max="6667" width="4.5" style="2" customWidth="1"/>
    <col min="6668" max="6668" width="24.375" style="2" customWidth="1"/>
    <col min="6669" max="6669" width="21.25" style="2" customWidth="1"/>
    <col min="6670" max="6670" width="10" style="2" customWidth="1"/>
    <col min="6671" max="6673" width="18" style="2" customWidth="1"/>
    <col min="6674" max="6905" width="9" style="2"/>
    <col min="6906" max="6906" width="4.125" style="2" customWidth="1"/>
    <col min="6907" max="6907" width="19.25" style="2" customWidth="1"/>
    <col min="6908" max="6908" width="21.375" style="2" customWidth="1"/>
    <col min="6909" max="6909" width="6.25" style="2" customWidth="1"/>
    <col min="6910" max="6910" width="4.125" style="2" customWidth="1"/>
    <col min="6911" max="6911" width="6.25" style="2" customWidth="1"/>
    <col min="6912" max="6912" width="7.125" style="2" customWidth="1"/>
    <col min="6913" max="6913" width="0" style="2" hidden="1" customWidth="1"/>
    <col min="6914" max="6914" width="43.375" style="2" customWidth="1"/>
    <col min="6915" max="6915" width="3.375" style="2" customWidth="1"/>
    <col min="6916" max="6919" width="8.75" style="2" customWidth="1"/>
    <col min="6920" max="6920" width="13.625" style="2" customWidth="1"/>
    <col min="6921" max="6921" width="10.875" style="2" customWidth="1"/>
    <col min="6922" max="6922" width="5.125" style="2" customWidth="1"/>
    <col min="6923" max="6923" width="4.5" style="2" customWidth="1"/>
    <col min="6924" max="6924" width="24.375" style="2" customWidth="1"/>
    <col min="6925" max="6925" width="21.25" style="2" customWidth="1"/>
    <col min="6926" max="6926" width="10" style="2" customWidth="1"/>
    <col min="6927" max="6929" width="18" style="2" customWidth="1"/>
    <col min="6930" max="7161" width="9" style="2"/>
    <col min="7162" max="7162" width="4.125" style="2" customWidth="1"/>
    <col min="7163" max="7163" width="19.25" style="2" customWidth="1"/>
    <col min="7164" max="7164" width="21.375" style="2" customWidth="1"/>
    <col min="7165" max="7165" width="6.25" style="2" customWidth="1"/>
    <col min="7166" max="7166" width="4.125" style="2" customWidth="1"/>
    <col min="7167" max="7167" width="6.25" style="2" customWidth="1"/>
    <col min="7168" max="7168" width="7.125" style="2" customWidth="1"/>
    <col min="7169" max="7169" width="0" style="2" hidden="1" customWidth="1"/>
    <col min="7170" max="7170" width="43.375" style="2" customWidth="1"/>
    <col min="7171" max="7171" width="3.375" style="2" customWidth="1"/>
    <col min="7172" max="7175" width="8.75" style="2" customWidth="1"/>
    <col min="7176" max="7176" width="13.625" style="2" customWidth="1"/>
    <col min="7177" max="7177" width="10.875" style="2" customWidth="1"/>
    <col min="7178" max="7178" width="5.125" style="2" customWidth="1"/>
    <col min="7179" max="7179" width="4.5" style="2" customWidth="1"/>
    <col min="7180" max="7180" width="24.375" style="2" customWidth="1"/>
    <col min="7181" max="7181" width="21.25" style="2" customWidth="1"/>
    <col min="7182" max="7182" width="10" style="2" customWidth="1"/>
    <col min="7183" max="7185" width="18" style="2" customWidth="1"/>
    <col min="7186" max="7417" width="9" style="2"/>
    <col min="7418" max="7418" width="4.125" style="2" customWidth="1"/>
    <col min="7419" max="7419" width="19.25" style="2" customWidth="1"/>
    <col min="7420" max="7420" width="21.375" style="2" customWidth="1"/>
    <col min="7421" max="7421" width="6.25" style="2" customWidth="1"/>
    <col min="7422" max="7422" width="4.125" style="2" customWidth="1"/>
    <col min="7423" max="7423" width="6.25" style="2" customWidth="1"/>
    <col min="7424" max="7424" width="7.125" style="2" customWidth="1"/>
    <col min="7425" max="7425" width="0" style="2" hidden="1" customWidth="1"/>
    <col min="7426" max="7426" width="43.375" style="2" customWidth="1"/>
    <col min="7427" max="7427" width="3.375" style="2" customWidth="1"/>
    <col min="7428" max="7431" width="8.75" style="2" customWidth="1"/>
    <col min="7432" max="7432" width="13.625" style="2" customWidth="1"/>
    <col min="7433" max="7433" width="10.875" style="2" customWidth="1"/>
    <col min="7434" max="7434" width="5.125" style="2" customWidth="1"/>
    <col min="7435" max="7435" width="4.5" style="2" customWidth="1"/>
    <col min="7436" max="7436" width="24.375" style="2" customWidth="1"/>
    <col min="7437" max="7437" width="21.25" style="2" customWidth="1"/>
    <col min="7438" max="7438" width="10" style="2" customWidth="1"/>
    <col min="7439" max="7441" width="18" style="2" customWidth="1"/>
    <col min="7442" max="7673" width="9" style="2"/>
    <col min="7674" max="7674" width="4.125" style="2" customWidth="1"/>
    <col min="7675" max="7675" width="19.25" style="2" customWidth="1"/>
    <col min="7676" max="7676" width="21.375" style="2" customWidth="1"/>
    <col min="7677" max="7677" width="6.25" style="2" customWidth="1"/>
    <col min="7678" max="7678" width="4.125" style="2" customWidth="1"/>
    <col min="7679" max="7679" width="6.25" style="2" customWidth="1"/>
    <col min="7680" max="7680" width="7.125" style="2" customWidth="1"/>
    <col min="7681" max="7681" width="0" style="2" hidden="1" customWidth="1"/>
    <col min="7682" max="7682" width="43.375" style="2" customWidth="1"/>
    <col min="7683" max="7683" width="3.375" style="2" customWidth="1"/>
    <col min="7684" max="7687" width="8.75" style="2" customWidth="1"/>
    <col min="7688" max="7688" width="13.625" style="2" customWidth="1"/>
    <col min="7689" max="7689" width="10.875" style="2" customWidth="1"/>
    <col min="7690" max="7690" width="5.125" style="2" customWidth="1"/>
    <col min="7691" max="7691" width="4.5" style="2" customWidth="1"/>
    <col min="7692" max="7692" width="24.375" style="2" customWidth="1"/>
    <col min="7693" max="7693" width="21.25" style="2" customWidth="1"/>
    <col min="7694" max="7694" width="10" style="2" customWidth="1"/>
    <col min="7695" max="7697" width="18" style="2" customWidth="1"/>
    <col min="7698" max="7929" width="9" style="2"/>
    <col min="7930" max="7930" width="4.125" style="2" customWidth="1"/>
    <col min="7931" max="7931" width="19.25" style="2" customWidth="1"/>
    <col min="7932" max="7932" width="21.375" style="2" customWidth="1"/>
    <col min="7933" max="7933" width="6.25" style="2" customWidth="1"/>
    <col min="7934" max="7934" width="4.125" style="2" customWidth="1"/>
    <col min="7935" max="7935" width="6.25" style="2" customWidth="1"/>
    <col min="7936" max="7936" width="7.125" style="2" customWidth="1"/>
    <col min="7937" max="7937" width="0" style="2" hidden="1" customWidth="1"/>
    <col min="7938" max="7938" width="43.375" style="2" customWidth="1"/>
    <col min="7939" max="7939" width="3.375" style="2" customWidth="1"/>
    <col min="7940" max="7943" width="8.75" style="2" customWidth="1"/>
    <col min="7944" max="7944" width="13.625" style="2" customWidth="1"/>
    <col min="7945" max="7945" width="10.875" style="2" customWidth="1"/>
    <col min="7946" max="7946" width="5.125" style="2" customWidth="1"/>
    <col min="7947" max="7947" width="4.5" style="2" customWidth="1"/>
    <col min="7948" max="7948" width="24.375" style="2" customWidth="1"/>
    <col min="7949" max="7949" width="21.25" style="2" customWidth="1"/>
    <col min="7950" max="7950" width="10" style="2" customWidth="1"/>
    <col min="7951" max="7953" width="18" style="2" customWidth="1"/>
    <col min="7954" max="8185" width="9" style="2"/>
    <col min="8186" max="8186" width="4.125" style="2" customWidth="1"/>
    <col min="8187" max="8187" width="19.25" style="2" customWidth="1"/>
    <col min="8188" max="8188" width="21.375" style="2" customWidth="1"/>
    <col min="8189" max="8189" width="6.25" style="2" customWidth="1"/>
    <col min="8190" max="8190" width="4.125" style="2" customWidth="1"/>
    <col min="8191" max="8191" width="6.25" style="2" customWidth="1"/>
    <col min="8192" max="8192" width="7.125" style="2" customWidth="1"/>
    <col min="8193" max="8193" width="0" style="2" hidden="1" customWidth="1"/>
    <col min="8194" max="8194" width="43.375" style="2" customWidth="1"/>
    <col min="8195" max="8195" width="3.375" style="2" customWidth="1"/>
    <col min="8196" max="8199" width="8.75" style="2" customWidth="1"/>
    <col min="8200" max="8200" width="13.625" style="2" customWidth="1"/>
    <col min="8201" max="8201" width="10.875" style="2" customWidth="1"/>
    <col min="8202" max="8202" width="5.125" style="2" customWidth="1"/>
    <col min="8203" max="8203" width="4.5" style="2" customWidth="1"/>
    <col min="8204" max="8204" width="24.375" style="2" customWidth="1"/>
    <col min="8205" max="8205" width="21.25" style="2" customWidth="1"/>
    <col min="8206" max="8206" width="10" style="2" customWidth="1"/>
    <col min="8207" max="8209" width="18" style="2" customWidth="1"/>
    <col min="8210" max="8441" width="9" style="2"/>
    <col min="8442" max="8442" width="4.125" style="2" customWidth="1"/>
    <col min="8443" max="8443" width="19.25" style="2" customWidth="1"/>
    <col min="8444" max="8444" width="21.375" style="2" customWidth="1"/>
    <col min="8445" max="8445" width="6.25" style="2" customWidth="1"/>
    <col min="8446" max="8446" width="4.125" style="2" customWidth="1"/>
    <col min="8447" max="8447" width="6.25" style="2" customWidth="1"/>
    <col min="8448" max="8448" width="7.125" style="2" customWidth="1"/>
    <col min="8449" max="8449" width="0" style="2" hidden="1" customWidth="1"/>
    <col min="8450" max="8450" width="43.375" style="2" customWidth="1"/>
    <col min="8451" max="8451" width="3.375" style="2" customWidth="1"/>
    <col min="8452" max="8455" width="8.75" style="2" customWidth="1"/>
    <col min="8456" max="8456" width="13.625" style="2" customWidth="1"/>
    <col min="8457" max="8457" width="10.875" style="2" customWidth="1"/>
    <col min="8458" max="8458" width="5.125" style="2" customWidth="1"/>
    <col min="8459" max="8459" width="4.5" style="2" customWidth="1"/>
    <col min="8460" max="8460" width="24.375" style="2" customWidth="1"/>
    <col min="8461" max="8461" width="21.25" style="2" customWidth="1"/>
    <col min="8462" max="8462" width="10" style="2" customWidth="1"/>
    <col min="8463" max="8465" width="18" style="2" customWidth="1"/>
    <col min="8466" max="8697" width="9" style="2"/>
    <col min="8698" max="8698" width="4.125" style="2" customWidth="1"/>
    <col min="8699" max="8699" width="19.25" style="2" customWidth="1"/>
    <col min="8700" max="8700" width="21.375" style="2" customWidth="1"/>
    <col min="8701" max="8701" width="6.25" style="2" customWidth="1"/>
    <col min="8702" max="8702" width="4.125" style="2" customWidth="1"/>
    <col min="8703" max="8703" width="6.25" style="2" customWidth="1"/>
    <col min="8704" max="8704" width="7.125" style="2" customWidth="1"/>
    <col min="8705" max="8705" width="0" style="2" hidden="1" customWidth="1"/>
    <col min="8706" max="8706" width="43.375" style="2" customWidth="1"/>
    <col min="8707" max="8707" width="3.375" style="2" customWidth="1"/>
    <col min="8708" max="8711" width="8.75" style="2" customWidth="1"/>
    <col min="8712" max="8712" width="13.625" style="2" customWidth="1"/>
    <col min="8713" max="8713" width="10.875" style="2" customWidth="1"/>
    <col min="8714" max="8714" width="5.125" style="2" customWidth="1"/>
    <col min="8715" max="8715" width="4.5" style="2" customWidth="1"/>
    <col min="8716" max="8716" width="24.375" style="2" customWidth="1"/>
    <col min="8717" max="8717" width="21.25" style="2" customWidth="1"/>
    <col min="8718" max="8718" width="10" style="2" customWidth="1"/>
    <col min="8719" max="8721" width="18" style="2" customWidth="1"/>
    <col min="8722" max="8953" width="9" style="2"/>
    <col min="8954" max="8954" width="4.125" style="2" customWidth="1"/>
    <col min="8955" max="8955" width="19.25" style="2" customWidth="1"/>
    <col min="8956" max="8956" width="21.375" style="2" customWidth="1"/>
    <col min="8957" max="8957" width="6.25" style="2" customWidth="1"/>
    <col min="8958" max="8958" width="4.125" style="2" customWidth="1"/>
    <col min="8959" max="8959" width="6.25" style="2" customWidth="1"/>
    <col min="8960" max="8960" width="7.125" style="2" customWidth="1"/>
    <col min="8961" max="8961" width="0" style="2" hidden="1" customWidth="1"/>
    <col min="8962" max="8962" width="43.375" style="2" customWidth="1"/>
    <col min="8963" max="8963" width="3.375" style="2" customWidth="1"/>
    <col min="8964" max="8967" width="8.75" style="2" customWidth="1"/>
    <col min="8968" max="8968" width="13.625" style="2" customWidth="1"/>
    <col min="8969" max="8969" width="10.875" style="2" customWidth="1"/>
    <col min="8970" max="8970" width="5.125" style="2" customWidth="1"/>
    <col min="8971" max="8971" width="4.5" style="2" customWidth="1"/>
    <col min="8972" max="8972" width="24.375" style="2" customWidth="1"/>
    <col min="8973" max="8973" width="21.25" style="2" customWidth="1"/>
    <col min="8974" max="8974" width="10" style="2" customWidth="1"/>
    <col min="8975" max="8977" width="18" style="2" customWidth="1"/>
    <col min="8978" max="9209" width="9" style="2"/>
    <col min="9210" max="9210" width="4.125" style="2" customWidth="1"/>
    <col min="9211" max="9211" width="19.25" style="2" customWidth="1"/>
    <col min="9212" max="9212" width="21.375" style="2" customWidth="1"/>
    <col min="9213" max="9213" width="6.25" style="2" customWidth="1"/>
    <col min="9214" max="9214" width="4.125" style="2" customWidth="1"/>
    <col min="9215" max="9215" width="6.25" style="2" customWidth="1"/>
    <col min="9216" max="9216" width="7.125" style="2" customWidth="1"/>
    <col min="9217" max="9217" width="0" style="2" hidden="1" customWidth="1"/>
    <col min="9218" max="9218" width="43.375" style="2" customWidth="1"/>
    <col min="9219" max="9219" width="3.375" style="2" customWidth="1"/>
    <col min="9220" max="9223" width="8.75" style="2" customWidth="1"/>
    <col min="9224" max="9224" width="13.625" style="2" customWidth="1"/>
    <col min="9225" max="9225" width="10.875" style="2" customWidth="1"/>
    <col min="9226" max="9226" width="5.125" style="2" customWidth="1"/>
    <col min="9227" max="9227" width="4.5" style="2" customWidth="1"/>
    <col min="9228" max="9228" width="24.375" style="2" customWidth="1"/>
    <col min="9229" max="9229" width="21.25" style="2" customWidth="1"/>
    <col min="9230" max="9230" width="10" style="2" customWidth="1"/>
    <col min="9231" max="9233" width="18" style="2" customWidth="1"/>
    <col min="9234" max="9465" width="9" style="2"/>
    <col min="9466" max="9466" width="4.125" style="2" customWidth="1"/>
    <col min="9467" max="9467" width="19.25" style="2" customWidth="1"/>
    <col min="9468" max="9468" width="21.375" style="2" customWidth="1"/>
    <col min="9469" max="9469" width="6.25" style="2" customWidth="1"/>
    <col min="9470" max="9470" width="4.125" style="2" customWidth="1"/>
    <col min="9471" max="9471" width="6.25" style="2" customWidth="1"/>
    <col min="9472" max="9472" width="7.125" style="2" customWidth="1"/>
    <col min="9473" max="9473" width="0" style="2" hidden="1" customWidth="1"/>
    <col min="9474" max="9474" width="43.375" style="2" customWidth="1"/>
    <col min="9475" max="9475" width="3.375" style="2" customWidth="1"/>
    <col min="9476" max="9479" width="8.75" style="2" customWidth="1"/>
    <col min="9480" max="9480" width="13.625" style="2" customWidth="1"/>
    <col min="9481" max="9481" width="10.875" style="2" customWidth="1"/>
    <col min="9482" max="9482" width="5.125" style="2" customWidth="1"/>
    <col min="9483" max="9483" width="4.5" style="2" customWidth="1"/>
    <col min="9484" max="9484" width="24.375" style="2" customWidth="1"/>
    <col min="9485" max="9485" width="21.25" style="2" customWidth="1"/>
    <col min="9486" max="9486" width="10" style="2" customWidth="1"/>
    <col min="9487" max="9489" width="18" style="2" customWidth="1"/>
    <col min="9490" max="9721" width="9" style="2"/>
    <col min="9722" max="9722" width="4.125" style="2" customWidth="1"/>
    <col min="9723" max="9723" width="19.25" style="2" customWidth="1"/>
    <col min="9724" max="9724" width="21.375" style="2" customWidth="1"/>
    <col min="9725" max="9725" width="6.25" style="2" customWidth="1"/>
    <col min="9726" max="9726" width="4.125" style="2" customWidth="1"/>
    <col min="9727" max="9727" width="6.25" style="2" customWidth="1"/>
    <col min="9728" max="9728" width="7.125" style="2" customWidth="1"/>
    <col min="9729" max="9729" width="0" style="2" hidden="1" customWidth="1"/>
    <col min="9730" max="9730" width="43.375" style="2" customWidth="1"/>
    <col min="9731" max="9731" width="3.375" style="2" customWidth="1"/>
    <col min="9732" max="9735" width="8.75" style="2" customWidth="1"/>
    <col min="9736" max="9736" width="13.625" style="2" customWidth="1"/>
    <col min="9737" max="9737" width="10.875" style="2" customWidth="1"/>
    <col min="9738" max="9738" width="5.125" style="2" customWidth="1"/>
    <col min="9739" max="9739" width="4.5" style="2" customWidth="1"/>
    <col min="9740" max="9740" width="24.375" style="2" customWidth="1"/>
    <col min="9741" max="9741" width="21.25" style="2" customWidth="1"/>
    <col min="9742" max="9742" width="10" style="2" customWidth="1"/>
    <col min="9743" max="9745" width="18" style="2" customWidth="1"/>
    <col min="9746" max="9977" width="9" style="2"/>
    <col min="9978" max="9978" width="4.125" style="2" customWidth="1"/>
    <col min="9979" max="9979" width="19.25" style="2" customWidth="1"/>
    <col min="9980" max="9980" width="21.375" style="2" customWidth="1"/>
    <col min="9981" max="9981" width="6.25" style="2" customWidth="1"/>
    <col min="9982" max="9982" width="4.125" style="2" customWidth="1"/>
    <col min="9983" max="9983" width="6.25" style="2" customWidth="1"/>
    <col min="9984" max="9984" width="7.125" style="2" customWidth="1"/>
    <col min="9985" max="9985" width="0" style="2" hidden="1" customWidth="1"/>
    <col min="9986" max="9986" width="43.375" style="2" customWidth="1"/>
    <col min="9987" max="9987" width="3.375" style="2" customWidth="1"/>
    <col min="9988" max="9991" width="8.75" style="2" customWidth="1"/>
    <col min="9992" max="9992" width="13.625" style="2" customWidth="1"/>
    <col min="9993" max="9993" width="10.875" style="2" customWidth="1"/>
    <col min="9994" max="9994" width="5.125" style="2" customWidth="1"/>
    <col min="9995" max="9995" width="4.5" style="2" customWidth="1"/>
    <col min="9996" max="9996" width="24.375" style="2" customWidth="1"/>
    <col min="9997" max="9997" width="21.25" style="2" customWidth="1"/>
    <col min="9998" max="9998" width="10" style="2" customWidth="1"/>
    <col min="9999" max="10001" width="18" style="2" customWidth="1"/>
    <col min="10002" max="10233" width="9" style="2"/>
    <col min="10234" max="10234" width="4.125" style="2" customWidth="1"/>
    <col min="10235" max="10235" width="19.25" style="2" customWidth="1"/>
    <col min="10236" max="10236" width="21.375" style="2" customWidth="1"/>
    <col min="10237" max="10237" width="6.25" style="2" customWidth="1"/>
    <col min="10238" max="10238" width="4.125" style="2" customWidth="1"/>
    <col min="10239" max="10239" width="6.25" style="2" customWidth="1"/>
    <col min="10240" max="10240" width="7.125" style="2" customWidth="1"/>
    <col min="10241" max="10241" width="0" style="2" hidden="1" customWidth="1"/>
    <col min="10242" max="10242" width="43.375" style="2" customWidth="1"/>
    <col min="10243" max="10243" width="3.375" style="2" customWidth="1"/>
    <col min="10244" max="10247" width="8.75" style="2" customWidth="1"/>
    <col min="10248" max="10248" width="13.625" style="2" customWidth="1"/>
    <col min="10249" max="10249" width="10.875" style="2" customWidth="1"/>
    <col min="10250" max="10250" width="5.125" style="2" customWidth="1"/>
    <col min="10251" max="10251" width="4.5" style="2" customWidth="1"/>
    <col min="10252" max="10252" width="24.375" style="2" customWidth="1"/>
    <col min="10253" max="10253" width="21.25" style="2" customWidth="1"/>
    <col min="10254" max="10254" width="10" style="2" customWidth="1"/>
    <col min="10255" max="10257" width="18" style="2" customWidth="1"/>
    <col min="10258" max="10489" width="9" style="2"/>
    <col min="10490" max="10490" width="4.125" style="2" customWidth="1"/>
    <col min="10491" max="10491" width="19.25" style="2" customWidth="1"/>
    <col min="10492" max="10492" width="21.375" style="2" customWidth="1"/>
    <col min="10493" max="10493" width="6.25" style="2" customWidth="1"/>
    <col min="10494" max="10494" width="4.125" style="2" customWidth="1"/>
    <col min="10495" max="10495" width="6.25" style="2" customWidth="1"/>
    <col min="10496" max="10496" width="7.125" style="2" customWidth="1"/>
    <col min="10497" max="10497" width="0" style="2" hidden="1" customWidth="1"/>
    <col min="10498" max="10498" width="43.375" style="2" customWidth="1"/>
    <col min="10499" max="10499" width="3.375" style="2" customWidth="1"/>
    <col min="10500" max="10503" width="8.75" style="2" customWidth="1"/>
    <col min="10504" max="10504" width="13.625" style="2" customWidth="1"/>
    <col min="10505" max="10505" width="10.875" style="2" customWidth="1"/>
    <col min="10506" max="10506" width="5.125" style="2" customWidth="1"/>
    <col min="10507" max="10507" width="4.5" style="2" customWidth="1"/>
    <col min="10508" max="10508" width="24.375" style="2" customWidth="1"/>
    <col min="10509" max="10509" width="21.25" style="2" customWidth="1"/>
    <col min="10510" max="10510" width="10" style="2" customWidth="1"/>
    <col min="10511" max="10513" width="18" style="2" customWidth="1"/>
    <col min="10514" max="10745" width="9" style="2"/>
    <col min="10746" max="10746" width="4.125" style="2" customWidth="1"/>
    <col min="10747" max="10747" width="19.25" style="2" customWidth="1"/>
    <col min="10748" max="10748" width="21.375" style="2" customWidth="1"/>
    <col min="10749" max="10749" width="6.25" style="2" customWidth="1"/>
    <col min="10750" max="10750" width="4.125" style="2" customWidth="1"/>
    <col min="10751" max="10751" width="6.25" style="2" customWidth="1"/>
    <col min="10752" max="10752" width="7.125" style="2" customWidth="1"/>
    <col min="10753" max="10753" width="0" style="2" hidden="1" customWidth="1"/>
    <col min="10754" max="10754" width="43.375" style="2" customWidth="1"/>
    <col min="10755" max="10755" width="3.375" style="2" customWidth="1"/>
    <col min="10756" max="10759" width="8.75" style="2" customWidth="1"/>
    <col min="10760" max="10760" width="13.625" style="2" customWidth="1"/>
    <col min="10761" max="10761" width="10.875" style="2" customWidth="1"/>
    <col min="10762" max="10762" width="5.125" style="2" customWidth="1"/>
    <col min="10763" max="10763" width="4.5" style="2" customWidth="1"/>
    <col min="10764" max="10764" width="24.375" style="2" customWidth="1"/>
    <col min="10765" max="10765" width="21.25" style="2" customWidth="1"/>
    <col min="10766" max="10766" width="10" style="2" customWidth="1"/>
    <col min="10767" max="10769" width="18" style="2" customWidth="1"/>
    <col min="10770" max="11001" width="9" style="2"/>
    <col min="11002" max="11002" width="4.125" style="2" customWidth="1"/>
    <col min="11003" max="11003" width="19.25" style="2" customWidth="1"/>
    <col min="11004" max="11004" width="21.375" style="2" customWidth="1"/>
    <col min="11005" max="11005" width="6.25" style="2" customWidth="1"/>
    <col min="11006" max="11006" width="4.125" style="2" customWidth="1"/>
    <col min="11007" max="11007" width="6.25" style="2" customWidth="1"/>
    <col min="11008" max="11008" width="7.125" style="2" customWidth="1"/>
    <col min="11009" max="11009" width="0" style="2" hidden="1" customWidth="1"/>
    <col min="11010" max="11010" width="43.375" style="2" customWidth="1"/>
    <col min="11011" max="11011" width="3.375" style="2" customWidth="1"/>
    <col min="11012" max="11015" width="8.75" style="2" customWidth="1"/>
    <col min="11016" max="11016" width="13.625" style="2" customWidth="1"/>
    <col min="11017" max="11017" width="10.875" style="2" customWidth="1"/>
    <col min="11018" max="11018" width="5.125" style="2" customWidth="1"/>
    <col min="11019" max="11019" width="4.5" style="2" customWidth="1"/>
    <col min="11020" max="11020" width="24.375" style="2" customWidth="1"/>
    <col min="11021" max="11021" width="21.25" style="2" customWidth="1"/>
    <col min="11022" max="11022" width="10" style="2" customWidth="1"/>
    <col min="11023" max="11025" width="18" style="2" customWidth="1"/>
    <col min="11026" max="11257" width="9" style="2"/>
    <col min="11258" max="11258" width="4.125" style="2" customWidth="1"/>
    <col min="11259" max="11259" width="19.25" style="2" customWidth="1"/>
    <col min="11260" max="11260" width="21.375" style="2" customWidth="1"/>
    <col min="11261" max="11261" width="6.25" style="2" customWidth="1"/>
    <col min="11262" max="11262" width="4.125" style="2" customWidth="1"/>
    <col min="11263" max="11263" width="6.25" style="2" customWidth="1"/>
    <col min="11264" max="11264" width="7.125" style="2" customWidth="1"/>
    <col min="11265" max="11265" width="0" style="2" hidden="1" customWidth="1"/>
    <col min="11266" max="11266" width="43.375" style="2" customWidth="1"/>
    <col min="11267" max="11267" width="3.375" style="2" customWidth="1"/>
    <col min="11268" max="11271" width="8.75" style="2" customWidth="1"/>
    <col min="11272" max="11272" width="13.625" style="2" customWidth="1"/>
    <col min="11273" max="11273" width="10.875" style="2" customWidth="1"/>
    <col min="11274" max="11274" width="5.125" style="2" customWidth="1"/>
    <col min="11275" max="11275" width="4.5" style="2" customWidth="1"/>
    <col min="11276" max="11276" width="24.375" style="2" customWidth="1"/>
    <col min="11277" max="11277" width="21.25" style="2" customWidth="1"/>
    <col min="11278" max="11278" width="10" style="2" customWidth="1"/>
    <col min="11279" max="11281" width="18" style="2" customWidth="1"/>
    <col min="11282" max="11513" width="9" style="2"/>
    <col min="11514" max="11514" width="4.125" style="2" customWidth="1"/>
    <col min="11515" max="11515" width="19.25" style="2" customWidth="1"/>
    <col min="11516" max="11516" width="21.375" style="2" customWidth="1"/>
    <col min="11517" max="11517" width="6.25" style="2" customWidth="1"/>
    <col min="11518" max="11518" width="4.125" style="2" customWidth="1"/>
    <col min="11519" max="11519" width="6.25" style="2" customWidth="1"/>
    <col min="11520" max="11520" width="7.125" style="2" customWidth="1"/>
    <col min="11521" max="11521" width="0" style="2" hidden="1" customWidth="1"/>
    <col min="11522" max="11522" width="43.375" style="2" customWidth="1"/>
    <col min="11523" max="11523" width="3.375" style="2" customWidth="1"/>
    <col min="11524" max="11527" width="8.75" style="2" customWidth="1"/>
    <col min="11528" max="11528" width="13.625" style="2" customWidth="1"/>
    <col min="11529" max="11529" width="10.875" style="2" customWidth="1"/>
    <col min="11530" max="11530" width="5.125" style="2" customWidth="1"/>
    <col min="11531" max="11531" width="4.5" style="2" customWidth="1"/>
    <col min="11532" max="11532" width="24.375" style="2" customWidth="1"/>
    <col min="11533" max="11533" width="21.25" style="2" customWidth="1"/>
    <col min="11534" max="11534" width="10" style="2" customWidth="1"/>
    <col min="11535" max="11537" width="18" style="2" customWidth="1"/>
    <col min="11538" max="11769" width="9" style="2"/>
    <col min="11770" max="11770" width="4.125" style="2" customWidth="1"/>
    <col min="11771" max="11771" width="19.25" style="2" customWidth="1"/>
    <col min="11772" max="11772" width="21.375" style="2" customWidth="1"/>
    <col min="11773" max="11773" width="6.25" style="2" customWidth="1"/>
    <col min="11774" max="11774" width="4.125" style="2" customWidth="1"/>
    <col min="11775" max="11775" width="6.25" style="2" customWidth="1"/>
    <col min="11776" max="11776" width="7.125" style="2" customWidth="1"/>
    <col min="11777" max="11777" width="0" style="2" hidden="1" customWidth="1"/>
    <col min="11778" max="11778" width="43.375" style="2" customWidth="1"/>
    <col min="11779" max="11779" width="3.375" style="2" customWidth="1"/>
    <col min="11780" max="11783" width="8.75" style="2" customWidth="1"/>
    <col min="11784" max="11784" width="13.625" style="2" customWidth="1"/>
    <col min="11785" max="11785" width="10.875" style="2" customWidth="1"/>
    <col min="11786" max="11786" width="5.125" style="2" customWidth="1"/>
    <col min="11787" max="11787" width="4.5" style="2" customWidth="1"/>
    <col min="11788" max="11788" width="24.375" style="2" customWidth="1"/>
    <col min="11789" max="11789" width="21.25" style="2" customWidth="1"/>
    <col min="11790" max="11790" width="10" style="2" customWidth="1"/>
    <col min="11791" max="11793" width="18" style="2" customWidth="1"/>
    <col min="11794" max="12025" width="9" style="2"/>
    <col min="12026" max="12026" width="4.125" style="2" customWidth="1"/>
    <col min="12027" max="12027" width="19.25" style="2" customWidth="1"/>
    <col min="12028" max="12028" width="21.375" style="2" customWidth="1"/>
    <col min="12029" max="12029" width="6.25" style="2" customWidth="1"/>
    <col min="12030" max="12030" width="4.125" style="2" customWidth="1"/>
    <col min="12031" max="12031" width="6.25" style="2" customWidth="1"/>
    <col min="12032" max="12032" width="7.125" style="2" customWidth="1"/>
    <col min="12033" max="12033" width="0" style="2" hidden="1" customWidth="1"/>
    <col min="12034" max="12034" width="43.375" style="2" customWidth="1"/>
    <col min="12035" max="12035" width="3.375" style="2" customWidth="1"/>
    <col min="12036" max="12039" width="8.75" style="2" customWidth="1"/>
    <col min="12040" max="12040" width="13.625" style="2" customWidth="1"/>
    <col min="12041" max="12041" width="10.875" style="2" customWidth="1"/>
    <col min="12042" max="12042" width="5.125" style="2" customWidth="1"/>
    <col min="12043" max="12043" width="4.5" style="2" customWidth="1"/>
    <col min="12044" max="12044" width="24.375" style="2" customWidth="1"/>
    <col min="12045" max="12045" width="21.25" style="2" customWidth="1"/>
    <col min="12046" max="12046" width="10" style="2" customWidth="1"/>
    <col min="12047" max="12049" width="18" style="2" customWidth="1"/>
    <col min="12050" max="12281" width="9" style="2"/>
    <col min="12282" max="12282" width="4.125" style="2" customWidth="1"/>
    <col min="12283" max="12283" width="19.25" style="2" customWidth="1"/>
    <col min="12284" max="12284" width="21.375" style="2" customWidth="1"/>
    <col min="12285" max="12285" width="6.25" style="2" customWidth="1"/>
    <col min="12286" max="12286" width="4.125" style="2" customWidth="1"/>
    <col min="12287" max="12287" width="6.25" style="2" customWidth="1"/>
    <col min="12288" max="12288" width="7.125" style="2" customWidth="1"/>
    <col min="12289" max="12289" width="0" style="2" hidden="1" customWidth="1"/>
    <col min="12290" max="12290" width="43.375" style="2" customWidth="1"/>
    <col min="12291" max="12291" width="3.375" style="2" customWidth="1"/>
    <col min="12292" max="12295" width="8.75" style="2" customWidth="1"/>
    <col min="12296" max="12296" width="13.625" style="2" customWidth="1"/>
    <col min="12297" max="12297" width="10.875" style="2" customWidth="1"/>
    <col min="12298" max="12298" width="5.125" style="2" customWidth="1"/>
    <col min="12299" max="12299" width="4.5" style="2" customWidth="1"/>
    <col min="12300" max="12300" width="24.375" style="2" customWidth="1"/>
    <col min="12301" max="12301" width="21.25" style="2" customWidth="1"/>
    <col min="12302" max="12302" width="10" style="2" customWidth="1"/>
    <col min="12303" max="12305" width="18" style="2" customWidth="1"/>
    <col min="12306" max="12537" width="9" style="2"/>
    <col min="12538" max="12538" width="4.125" style="2" customWidth="1"/>
    <col min="12539" max="12539" width="19.25" style="2" customWidth="1"/>
    <col min="12540" max="12540" width="21.375" style="2" customWidth="1"/>
    <col min="12541" max="12541" width="6.25" style="2" customWidth="1"/>
    <col min="12542" max="12542" width="4.125" style="2" customWidth="1"/>
    <col min="12543" max="12543" width="6.25" style="2" customWidth="1"/>
    <col min="12544" max="12544" width="7.125" style="2" customWidth="1"/>
    <col min="12545" max="12545" width="0" style="2" hidden="1" customWidth="1"/>
    <col min="12546" max="12546" width="43.375" style="2" customWidth="1"/>
    <col min="12547" max="12547" width="3.375" style="2" customWidth="1"/>
    <col min="12548" max="12551" width="8.75" style="2" customWidth="1"/>
    <col min="12552" max="12552" width="13.625" style="2" customWidth="1"/>
    <col min="12553" max="12553" width="10.875" style="2" customWidth="1"/>
    <col min="12554" max="12554" width="5.125" style="2" customWidth="1"/>
    <col min="12555" max="12555" width="4.5" style="2" customWidth="1"/>
    <col min="12556" max="12556" width="24.375" style="2" customWidth="1"/>
    <col min="12557" max="12557" width="21.25" style="2" customWidth="1"/>
    <col min="12558" max="12558" width="10" style="2" customWidth="1"/>
    <col min="12559" max="12561" width="18" style="2" customWidth="1"/>
    <col min="12562" max="12793" width="9" style="2"/>
    <col min="12794" max="12794" width="4.125" style="2" customWidth="1"/>
    <col min="12795" max="12795" width="19.25" style="2" customWidth="1"/>
    <col min="12796" max="12796" width="21.375" style="2" customWidth="1"/>
    <col min="12797" max="12797" width="6.25" style="2" customWidth="1"/>
    <col min="12798" max="12798" width="4.125" style="2" customWidth="1"/>
    <col min="12799" max="12799" width="6.25" style="2" customWidth="1"/>
    <col min="12800" max="12800" width="7.125" style="2" customWidth="1"/>
    <col min="12801" max="12801" width="0" style="2" hidden="1" customWidth="1"/>
    <col min="12802" max="12802" width="43.375" style="2" customWidth="1"/>
    <col min="12803" max="12803" width="3.375" style="2" customWidth="1"/>
    <col min="12804" max="12807" width="8.75" style="2" customWidth="1"/>
    <col min="12808" max="12808" width="13.625" style="2" customWidth="1"/>
    <col min="12809" max="12809" width="10.875" style="2" customWidth="1"/>
    <col min="12810" max="12810" width="5.125" style="2" customWidth="1"/>
    <col min="12811" max="12811" width="4.5" style="2" customWidth="1"/>
    <col min="12812" max="12812" width="24.375" style="2" customWidth="1"/>
    <col min="12813" max="12813" width="21.25" style="2" customWidth="1"/>
    <col min="12814" max="12814" width="10" style="2" customWidth="1"/>
    <col min="12815" max="12817" width="18" style="2" customWidth="1"/>
    <col min="12818" max="13049" width="9" style="2"/>
    <col min="13050" max="13050" width="4.125" style="2" customWidth="1"/>
    <col min="13051" max="13051" width="19.25" style="2" customWidth="1"/>
    <col min="13052" max="13052" width="21.375" style="2" customWidth="1"/>
    <col min="13053" max="13053" width="6.25" style="2" customWidth="1"/>
    <col min="13054" max="13054" width="4.125" style="2" customWidth="1"/>
    <col min="13055" max="13055" width="6.25" style="2" customWidth="1"/>
    <col min="13056" max="13056" width="7.125" style="2" customWidth="1"/>
    <col min="13057" max="13057" width="0" style="2" hidden="1" customWidth="1"/>
    <col min="13058" max="13058" width="43.375" style="2" customWidth="1"/>
    <col min="13059" max="13059" width="3.375" style="2" customWidth="1"/>
    <col min="13060" max="13063" width="8.75" style="2" customWidth="1"/>
    <col min="13064" max="13064" width="13.625" style="2" customWidth="1"/>
    <col min="13065" max="13065" width="10.875" style="2" customWidth="1"/>
    <col min="13066" max="13066" width="5.125" style="2" customWidth="1"/>
    <col min="13067" max="13067" width="4.5" style="2" customWidth="1"/>
    <col min="13068" max="13068" width="24.375" style="2" customWidth="1"/>
    <col min="13069" max="13069" width="21.25" style="2" customWidth="1"/>
    <col min="13070" max="13070" width="10" style="2" customWidth="1"/>
    <col min="13071" max="13073" width="18" style="2" customWidth="1"/>
    <col min="13074" max="13305" width="9" style="2"/>
    <col min="13306" max="13306" width="4.125" style="2" customWidth="1"/>
    <col min="13307" max="13307" width="19.25" style="2" customWidth="1"/>
    <col min="13308" max="13308" width="21.375" style="2" customWidth="1"/>
    <col min="13309" max="13309" width="6.25" style="2" customWidth="1"/>
    <col min="13310" max="13310" width="4.125" style="2" customWidth="1"/>
    <col min="13311" max="13311" width="6.25" style="2" customWidth="1"/>
    <col min="13312" max="13312" width="7.125" style="2" customWidth="1"/>
    <col min="13313" max="13313" width="0" style="2" hidden="1" customWidth="1"/>
    <col min="13314" max="13314" width="43.375" style="2" customWidth="1"/>
    <col min="13315" max="13315" width="3.375" style="2" customWidth="1"/>
    <col min="13316" max="13319" width="8.75" style="2" customWidth="1"/>
    <col min="13320" max="13320" width="13.625" style="2" customWidth="1"/>
    <col min="13321" max="13321" width="10.875" style="2" customWidth="1"/>
    <col min="13322" max="13322" width="5.125" style="2" customWidth="1"/>
    <col min="13323" max="13323" width="4.5" style="2" customWidth="1"/>
    <col min="13324" max="13324" width="24.375" style="2" customWidth="1"/>
    <col min="13325" max="13325" width="21.25" style="2" customWidth="1"/>
    <col min="13326" max="13326" width="10" style="2" customWidth="1"/>
    <col min="13327" max="13329" width="18" style="2" customWidth="1"/>
    <col min="13330" max="13561" width="9" style="2"/>
    <col min="13562" max="13562" width="4.125" style="2" customWidth="1"/>
    <col min="13563" max="13563" width="19.25" style="2" customWidth="1"/>
    <col min="13564" max="13564" width="21.375" style="2" customWidth="1"/>
    <col min="13565" max="13565" width="6.25" style="2" customWidth="1"/>
    <col min="13566" max="13566" width="4.125" style="2" customWidth="1"/>
    <col min="13567" max="13567" width="6.25" style="2" customWidth="1"/>
    <col min="13568" max="13568" width="7.125" style="2" customWidth="1"/>
    <col min="13569" max="13569" width="0" style="2" hidden="1" customWidth="1"/>
    <col min="13570" max="13570" width="43.375" style="2" customWidth="1"/>
    <col min="13571" max="13571" width="3.375" style="2" customWidth="1"/>
    <col min="13572" max="13575" width="8.75" style="2" customWidth="1"/>
    <col min="13576" max="13576" width="13.625" style="2" customWidth="1"/>
    <col min="13577" max="13577" width="10.875" style="2" customWidth="1"/>
    <col min="13578" max="13578" width="5.125" style="2" customWidth="1"/>
    <col min="13579" max="13579" width="4.5" style="2" customWidth="1"/>
    <col min="13580" max="13580" width="24.375" style="2" customWidth="1"/>
    <col min="13581" max="13581" width="21.25" style="2" customWidth="1"/>
    <col min="13582" max="13582" width="10" style="2" customWidth="1"/>
    <col min="13583" max="13585" width="18" style="2" customWidth="1"/>
    <col min="13586" max="13817" width="9" style="2"/>
    <col min="13818" max="13818" width="4.125" style="2" customWidth="1"/>
    <col min="13819" max="13819" width="19.25" style="2" customWidth="1"/>
    <col min="13820" max="13820" width="21.375" style="2" customWidth="1"/>
    <col min="13821" max="13821" width="6.25" style="2" customWidth="1"/>
    <col min="13822" max="13822" width="4.125" style="2" customWidth="1"/>
    <col min="13823" max="13823" width="6.25" style="2" customWidth="1"/>
    <col min="13824" max="13824" width="7.125" style="2" customWidth="1"/>
    <col min="13825" max="13825" width="0" style="2" hidden="1" customWidth="1"/>
    <col min="13826" max="13826" width="43.375" style="2" customWidth="1"/>
    <col min="13827" max="13827" width="3.375" style="2" customWidth="1"/>
    <col min="13828" max="13831" width="8.75" style="2" customWidth="1"/>
    <col min="13832" max="13832" width="13.625" style="2" customWidth="1"/>
    <col min="13833" max="13833" width="10.875" style="2" customWidth="1"/>
    <col min="13834" max="13834" width="5.125" style="2" customWidth="1"/>
    <col min="13835" max="13835" width="4.5" style="2" customWidth="1"/>
    <col min="13836" max="13836" width="24.375" style="2" customWidth="1"/>
    <col min="13837" max="13837" width="21.25" style="2" customWidth="1"/>
    <col min="13838" max="13838" width="10" style="2" customWidth="1"/>
    <col min="13839" max="13841" width="18" style="2" customWidth="1"/>
    <col min="13842" max="14073" width="9" style="2"/>
    <col min="14074" max="14074" width="4.125" style="2" customWidth="1"/>
    <col min="14075" max="14075" width="19.25" style="2" customWidth="1"/>
    <col min="14076" max="14076" width="21.375" style="2" customWidth="1"/>
    <col min="14077" max="14077" width="6.25" style="2" customWidth="1"/>
    <col min="14078" max="14078" width="4.125" style="2" customWidth="1"/>
    <col min="14079" max="14079" width="6.25" style="2" customWidth="1"/>
    <col min="14080" max="14080" width="7.125" style="2" customWidth="1"/>
    <col min="14081" max="14081" width="0" style="2" hidden="1" customWidth="1"/>
    <col min="14082" max="14082" width="43.375" style="2" customWidth="1"/>
    <col min="14083" max="14083" width="3.375" style="2" customWidth="1"/>
    <col min="14084" max="14087" width="8.75" style="2" customWidth="1"/>
    <col min="14088" max="14088" width="13.625" style="2" customWidth="1"/>
    <col min="14089" max="14089" width="10.875" style="2" customWidth="1"/>
    <col min="14090" max="14090" width="5.125" style="2" customWidth="1"/>
    <col min="14091" max="14091" width="4.5" style="2" customWidth="1"/>
    <col min="14092" max="14092" width="24.375" style="2" customWidth="1"/>
    <col min="14093" max="14093" width="21.25" style="2" customWidth="1"/>
    <col min="14094" max="14094" width="10" style="2" customWidth="1"/>
    <col min="14095" max="14097" width="18" style="2" customWidth="1"/>
    <col min="14098" max="14329" width="9" style="2"/>
    <col min="14330" max="14330" width="4.125" style="2" customWidth="1"/>
    <col min="14331" max="14331" width="19.25" style="2" customWidth="1"/>
    <col min="14332" max="14332" width="21.375" style="2" customWidth="1"/>
    <col min="14333" max="14333" width="6.25" style="2" customWidth="1"/>
    <col min="14334" max="14334" width="4.125" style="2" customWidth="1"/>
    <col min="14335" max="14335" width="6.25" style="2" customWidth="1"/>
    <col min="14336" max="14336" width="7.125" style="2" customWidth="1"/>
    <col min="14337" max="14337" width="0" style="2" hidden="1" customWidth="1"/>
    <col min="14338" max="14338" width="43.375" style="2" customWidth="1"/>
    <col min="14339" max="14339" width="3.375" style="2" customWidth="1"/>
    <col min="14340" max="14343" width="8.75" style="2" customWidth="1"/>
    <col min="14344" max="14344" width="13.625" style="2" customWidth="1"/>
    <col min="14345" max="14345" width="10.875" style="2" customWidth="1"/>
    <col min="14346" max="14346" width="5.125" style="2" customWidth="1"/>
    <col min="14347" max="14347" width="4.5" style="2" customWidth="1"/>
    <col min="14348" max="14348" width="24.375" style="2" customWidth="1"/>
    <col min="14349" max="14349" width="21.25" style="2" customWidth="1"/>
    <col min="14350" max="14350" width="10" style="2" customWidth="1"/>
    <col min="14351" max="14353" width="18" style="2" customWidth="1"/>
    <col min="14354" max="14585" width="9" style="2"/>
    <col min="14586" max="14586" width="4.125" style="2" customWidth="1"/>
    <col min="14587" max="14587" width="19.25" style="2" customWidth="1"/>
    <col min="14588" max="14588" width="21.375" style="2" customWidth="1"/>
    <col min="14589" max="14589" width="6.25" style="2" customWidth="1"/>
    <col min="14590" max="14590" width="4.125" style="2" customWidth="1"/>
    <col min="14591" max="14591" width="6.25" style="2" customWidth="1"/>
    <col min="14592" max="14592" width="7.125" style="2" customWidth="1"/>
    <col min="14593" max="14593" width="0" style="2" hidden="1" customWidth="1"/>
    <col min="14594" max="14594" width="43.375" style="2" customWidth="1"/>
    <col min="14595" max="14595" width="3.375" style="2" customWidth="1"/>
    <col min="14596" max="14599" width="8.75" style="2" customWidth="1"/>
    <col min="14600" max="14600" width="13.625" style="2" customWidth="1"/>
    <col min="14601" max="14601" width="10.875" style="2" customWidth="1"/>
    <col min="14602" max="14602" width="5.125" style="2" customWidth="1"/>
    <col min="14603" max="14603" width="4.5" style="2" customWidth="1"/>
    <col min="14604" max="14604" width="24.375" style="2" customWidth="1"/>
    <col min="14605" max="14605" width="21.25" style="2" customWidth="1"/>
    <col min="14606" max="14606" width="10" style="2" customWidth="1"/>
    <col min="14607" max="14609" width="18" style="2" customWidth="1"/>
    <col min="14610" max="14841" width="9" style="2"/>
    <col min="14842" max="14842" width="4.125" style="2" customWidth="1"/>
    <col min="14843" max="14843" width="19.25" style="2" customWidth="1"/>
    <col min="14844" max="14844" width="21.375" style="2" customWidth="1"/>
    <col min="14845" max="14845" width="6.25" style="2" customWidth="1"/>
    <col min="14846" max="14846" width="4.125" style="2" customWidth="1"/>
    <col min="14847" max="14847" width="6.25" style="2" customWidth="1"/>
    <col min="14848" max="14848" width="7.125" style="2" customWidth="1"/>
    <col min="14849" max="14849" width="0" style="2" hidden="1" customWidth="1"/>
    <col min="14850" max="14850" width="43.375" style="2" customWidth="1"/>
    <col min="14851" max="14851" width="3.375" style="2" customWidth="1"/>
    <col min="14852" max="14855" width="8.75" style="2" customWidth="1"/>
    <col min="14856" max="14856" width="13.625" style="2" customWidth="1"/>
    <col min="14857" max="14857" width="10.875" style="2" customWidth="1"/>
    <col min="14858" max="14858" width="5.125" style="2" customWidth="1"/>
    <col min="14859" max="14859" width="4.5" style="2" customWidth="1"/>
    <col min="14860" max="14860" width="24.375" style="2" customWidth="1"/>
    <col min="14861" max="14861" width="21.25" style="2" customWidth="1"/>
    <col min="14862" max="14862" width="10" style="2" customWidth="1"/>
    <col min="14863" max="14865" width="18" style="2" customWidth="1"/>
    <col min="14866" max="15097" width="9" style="2"/>
    <col min="15098" max="15098" width="4.125" style="2" customWidth="1"/>
    <col min="15099" max="15099" width="19.25" style="2" customWidth="1"/>
    <col min="15100" max="15100" width="21.375" style="2" customWidth="1"/>
    <col min="15101" max="15101" width="6.25" style="2" customWidth="1"/>
    <col min="15102" max="15102" width="4.125" style="2" customWidth="1"/>
    <col min="15103" max="15103" width="6.25" style="2" customWidth="1"/>
    <col min="15104" max="15104" width="7.125" style="2" customWidth="1"/>
    <col min="15105" max="15105" width="0" style="2" hidden="1" customWidth="1"/>
    <col min="15106" max="15106" width="43.375" style="2" customWidth="1"/>
    <col min="15107" max="15107" width="3.375" style="2" customWidth="1"/>
    <col min="15108" max="15111" width="8.75" style="2" customWidth="1"/>
    <col min="15112" max="15112" width="13.625" style="2" customWidth="1"/>
    <col min="15113" max="15113" width="10.875" style="2" customWidth="1"/>
    <col min="15114" max="15114" width="5.125" style="2" customWidth="1"/>
    <col min="15115" max="15115" width="4.5" style="2" customWidth="1"/>
    <col min="15116" max="15116" width="24.375" style="2" customWidth="1"/>
    <col min="15117" max="15117" width="21.25" style="2" customWidth="1"/>
    <col min="15118" max="15118" width="10" style="2" customWidth="1"/>
    <col min="15119" max="15121" width="18" style="2" customWidth="1"/>
    <col min="15122" max="15353" width="9" style="2"/>
    <col min="15354" max="15354" width="4.125" style="2" customWidth="1"/>
    <col min="15355" max="15355" width="19.25" style="2" customWidth="1"/>
    <col min="15356" max="15356" width="21.375" style="2" customWidth="1"/>
    <col min="15357" max="15357" width="6.25" style="2" customWidth="1"/>
    <col min="15358" max="15358" width="4.125" style="2" customWidth="1"/>
    <col min="15359" max="15359" width="6.25" style="2" customWidth="1"/>
    <col min="15360" max="15360" width="7.125" style="2" customWidth="1"/>
    <col min="15361" max="15361" width="0" style="2" hidden="1" customWidth="1"/>
    <col min="15362" max="15362" width="43.375" style="2" customWidth="1"/>
    <col min="15363" max="15363" width="3.375" style="2" customWidth="1"/>
    <col min="15364" max="15367" width="8.75" style="2" customWidth="1"/>
    <col min="15368" max="15368" width="13.625" style="2" customWidth="1"/>
    <col min="15369" max="15369" width="10.875" style="2" customWidth="1"/>
    <col min="15370" max="15370" width="5.125" style="2" customWidth="1"/>
    <col min="15371" max="15371" width="4.5" style="2" customWidth="1"/>
    <col min="15372" max="15372" width="24.375" style="2" customWidth="1"/>
    <col min="15373" max="15373" width="21.25" style="2" customWidth="1"/>
    <col min="15374" max="15374" width="10" style="2" customWidth="1"/>
    <col min="15375" max="15377" width="18" style="2" customWidth="1"/>
    <col min="15378" max="15609" width="9" style="2"/>
    <col min="15610" max="15610" width="4.125" style="2" customWidth="1"/>
    <col min="15611" max="15611" width="19.25" style="2" customWidth="1"/>
    <col min="15612" max="15612" width="21.375" style="2" customWidth="1"/>
    <col min="15613" max="15613" width="6.25" style="2" customWidth="1"/>
    <col min="15614" max="15614" width="4.125" style="2" customWidth="1"/>
    <col min="15615" max="15615" width="6.25" style="2" customWidth="1"/>
    <col min="15616" max="15616" width="7.125" style="2" customWidth="1"/>
    <col min="15617" max="15617" width="0" style="2" hidden="1" customWidth="1"/>
    <col min="15618" max="15618" width="43.375" style="2" customWidth="1"/>
    <col min="15619" max="15619" width="3.375" style="2" customWidth="1"/>
    <col min="15620" max="15623" width="8.75" style="2" customWidth="1"/>
    <col min="15624" max="15624" width="13.625" style="2" customWidth="1"/>
    <col min="15625" max="15625" width="10.875" style="2" customWidth="1"/>
    <col min="15626" max="15626" width="5.125" style="2" customWidth="1"/>
    <col min="15627" max="15627" width="4.5" style="2" customWidth="1"/>
    <col min="15628" max="15628" width="24.375" style="2" customWidth="1"/>
    <col min="15629" max="15629" width="21.25" style="2" customWidth="1"/>
    <col min="15630" max="15630" width="10" style="2" customWidth="1"/>
    <col min="15631" max="15633" width="18" style="2" customWidth="1"/>
    <col min="15634" max="15865" width="9" style="2"/>
    <col min="15866" max="15866" width="4.125" style="2" customWidth="1"/>
    <col min="15867" max="15867" width="19.25" style="2" customWidth="1"/>
    <col min="15868" max="15868" width="21.375" style="2" customWidth="1"/>
    <col min="15869" max="15869" width="6.25" style="2" customWidth="1"/>
    <col min="15870" max="15870" width="4.125" style="2" customWidth="1"/>
    <col min="15871" max="15871" width="6.25" style="2" customWidth="1"/>
    <col min="15872" max="15872" width="7.125" style="2" customWidth="1"/>
    <col min="15873" max="15873" width="0" style="2" hidden="1" customWidth="1"/>
    <col min="15874" max="15874" width="43.375" style="2" customWidth="1"/>
    <col min="15875" max="15875" width="3.375" style="2" customWidth="1"/>
    <col min="15876" max="15879" width="8.75" style="2" customWidth="1"/>
    <col min="15880" max="15880" width="13.625" style="2" customWidth="1"/>
    <col min="15881" max="15881" width="10.875" style="2" customWidth="1"/>
    <col min="15882" max="15882" width="5.125" style="2" customWidth="1"/>
    <col min="15883" max="15883" width="4.5" style="2" customWidth="1"/>
    <col min="15884" max="15884" width="24.375" style="2" customWidth="1"/>
    <col min="15885" max="15885" width="21.25" style="2" customWidth="1"/>
    <col min="15886" max="15886" width="10" style="2" customWidth="1"/>
    <col min="15887" max="15889" width="18" style="2" customWidth="1"/>
    <col min="15890" max="16121" width="9" style="2"/>
    <col min="16122" max="16122" width="4.125" style="2" customWidth="1"/>
    <col min="16123" max="16123" width="19.25" style="2" customWidth="1"/>
    <col min="16124" max="16124" width="21.375" style="2" customWidth="1"/>
    <col min="16125" max="16125" width="6.25" style="2" customWidth="1"/>
    <col min="16126" max="16126" width="4.125" style="2" customWidth="1"/>
    <col min="16127" max="16127" width="6.25" style="2" customWidth="1"/>
    <col min="16128" max="16128" width="7.125" style="2" customWidth="1"/>
    <col min="16129" max="16129" width="0" style="2" hidden="1" customWidth="1"/>
    <col min="16130" max="16130" width="43.375" style="2" customWidth="1"/>
    <col min="16131" max="16131" width="3.375" style="2" customWidth="1"/>
    <col min="16132" max="16135" width="8.75" style="2" customWidth="1"/>
    <col min="16136" max="16136" width="13.625" style="2" customWidth="1"/>
    <col min="16137" max="16137" width="10.875" style="2" customWidth="1"/>
    <col min="16138" max="16138" width="5.125" style="2" customWidth="1"/>
    <col min="16139" max="16139" width="4.5" style="2" customWidth="1"/>
    <col min="16140" max="16140" width="24.375" style="2" customWidth="1"/>
    <col min="16141" max="16141" width="21.25" style="2" customWidth="1"/>
    <col min="16142" max="16142" width="10" style="2" customWidth="1"/>
    <col min="16143" max="16145" width="18" style="2" customWidth="1"/>
    <col min="16146" max="16384" width="9" style="2"/>
  </cols>
  <sheetData>
    <row r="1" spans="1:17" ht="30.75" customHeight="1" x14ac:dyDescent="0.15">
      <c r="A1" s="85" t="s">
        <v>85</v>
      </c>
      <c r="B1" s="85"/>
      <c r="C1" s="86" t="s">
        <v>1</v>
      </c>
      <c r="D1" s="86"/>
      <c r="E1" s="86"/>
      <c r="F1" s="86"/>
      <c r="G1" s="86"/>
      <c r="H1" s="86"/>
      <c r="I1" s="86"/>
      <c r="J1" s="86"/>
      <c r="K1" s="86"/>
      <c r="L1" s="1"/>
      <c r="M1" s="1"/>
      <c r="N1" s="1"/>
      <c r="O1" s="2"/>
      <c r="P1" s="2"/>
      <c r="Q1" s="2"/>
    </row>
    <row r="2" spans="1:17" ht="18.75" customHeight="1" x14ac:dyDescent="0.15">
      <c r="A2" s="74"/>
      <c r="B2" s="74"/>
      <c r="C2" s="75"/>
      <c r="D2" s="3"/>
      <c r="E2" s="75"/>
      <c r="F2" s="4"/>
      <c r="G2" s="4"/>
      <c r="H2" s="4"/>
      <c r="I2" s="75"/>
      <c r="J2" s="75"/>
      <c r="K2" s="87" t="s">
        <v>2</v>
      </c>
      <c r="L2" s="87"/>
      <c r="M2" s="87"/>
      <c r="N2" s="1"/>
      <c r="O2" s="2"/>
      <c r="P2" s="2"/>
      <c r="Q2" s="2"/>
    </row>
    <row r="3" spans="1:17" ht="15.75" customHeight="1" x14ac:dyDescent="0.15">
      <c r="A3" s="74"/>
      <c r="B3" s="74"/>
      <c r="C3" s="75"/>
      <c r="D3" s="3"/>
      <c r="E3" s="75"/>
      <c r="F3" s="4"/>
      <c r="G3" s="5"/>
      <c r="H3" s="5"/>
      <c r="I3" s="75"/>
      <c r="J3" s="6"/>
      <c r="K3" s="7" t="s">
        <v>3</v>
      </c>
      <c r="L3" s="8" t="s">
        <v>4</v>
      </c>
      <c r="M3" s="8" t="s">
        <v>5</v>
      </c>
      <c r="N3" s="9"/>
      <c r="O3" s="2"/>
      <c r="P3" s="2"/>
      <c r="Q3" s="2"/>
    </row>
    <row r="4" spans="1:17" ht="30" customHeight="1" x14ac:dyDescent="0.15">
      <c r="A4" s="74"/>
      <c r="B4" s="74"/>
      <c r="C4" s="75"/>
      <c r="D4" s="3"/>
      <c r="E4" s="75"/>
      <c r="F4" s="4"/>
      <c r="G4" s="5"/>
      <c r="H4" s="5"/>
      <c r="I4" s="75"/>
      <c r="J4" s="10" t="s">
        <v>6</v>
      </c>
      <c r="K4" s="11"/>
      <c r="L4" s="12"/>
      <c r="M4" s="12"/>
      <c r="N4" s="13"/>
      <c r="O4" s="2"/>
      <c r="P4" s="2"/>
      <c r="Q4" s="2"/>
    </row>
    <row r="5" spans="1:17" ht="30" customHeight="1" x14ac:dyDescent="0.15">
      <c r="A5" s="74"/>
      <c r="B5" s="74"/>
      <c r="C5" s="75"/>
      <c r="D5" s="3"/>
      <c r="E5" s="75"/>
      <c r="F5" s="4"/>
      <c r="G5" s="5"/>
      <c r="H5" s="5"/>
      <c r="I5" s="75"/>
      <c r="J5" s="10" t="s">
        <v>7</v>
      </c>
      <c r="K5" s="11"/>
      <c r="L5" s="12"/>
      <c r="M5" s="12"/>
      <c r="N5" s="13"/>
      <c r="O5" s="2"/>
      <c r="P5" s="2"/>
      <c r="Q5" s="2"/>
    </row>
    <row r="6" spans="1:17" ht="30" customHeight="1" x14ac:dyDescent="0.15">
      <c r="A6" s="74"/>
      <c r="B6" s="74"/>
      <c r="C6" s="75"/>
      <c r="D6" s="3"/>
      <c r="E6" s="75"/>
      <c r="F6" s="4"/>
      <c r="G6" s="14"/>
      <c r="H6" s="14"/>
      <c r="I6" s="75"/>
      <c r="J6" s="10" t="s">
        <v>8</v>
      </c>
      <c r="K6" s="11"/>
      <c r="L6" s="12"/>
      <c r="M6" s="12"/>
      <c r="N6" s="13"/>
      <c r="O6" s="88" t="s">
        <v>9</v>
      </c>
      <c r="P6" s="89"/>
      <c r="Q6" s="77"/>
    </row>
    <row r="7" spans="1:17" ht="24" customHeight="1" thickBot="1" x14ac:dyDescent="0.3">
      <c r="A7" s="90" t="s">
        <v>200</v>
      </c>
      <c r="B7" s="91"/>
      <c r="C7" s="91"/>
      <c r="D7" s="91"/>
      <c r="E7" s="91"/>
      <c r="F7" s="76"/>
      <c r="G7" s="76"/>
      <c r="H7" s="76"/>
      <c r="I7" s="2"/>
      <c r="J7" s="2"/>
      <c r="K7" s="78"/>
      <c r="L7" s="15"/>
      <c r="M7" s="1"/>
      <c r="N7" s="1"/>
      <c r="O7" s="92" t="s">
        <v>86</v>
      </c>
      <c r="P7" s="93"/>
      <c r="Q7" s="79"/>
    </row>
    <row r="8" spans="1:17" ht="21.75" thickBot="1" x14ac:dyDescent="0.2">
      <c r="A8" s="58"/>
      <c r="B8" s="27" t="s">
        <v>11</v>
      </c>
      <c r="C8" s="27" t="s">
        <v>12</v>
      </c>
      <c r="D8" s="28" t="s">
        <v>13</v>
      </c>
      <c r="E8" s="27" t="s">
        <v>14</v>
      </c>
      <c r="F8" s="29" t="s">
        <v>15</v>
      </c>
      <c r="G8" s="29" t="s">
        <v>16</v>
      </c>
      <c r="H8" s="81" t="s">
        <v>17</v>
      </c>
      <c r="I8" s="95" t="s">
        <v>18</v>
      </c>
      <c r="J8" s="96"/>
      <c r="K8" s="97" t="s">
        <v>19</v>
      </c>
      <c r="L8" s="98"/>
      <c r="M8" s="30" t="s">
        <v>20</v>
      </c>
      <c r="N8" s="31" t="s">
        <v>21</v>
      </c>
      <c r="O8" s="32" t="s">
        <v>22</v>
      </c>
      <c r="P8" s="33" t="s">
        <v>23</v>
      </c>
      <c r="Q8" s="16"/>
    </row>
    <row r="9" spans="1:17" ht="18.75" customHeight="1" x14ac:dyDescent="0.15">
      <c r="A9" s="82" t="s">
        <v>59</v>
      </c>
      <c r="B9" s="34" t="s">
        <v>32</v>
      </c>
      <c r="C9" s="34"/>
      <c r="D9" s="35"/>
      <c r="E9" s="36"/>
      <c r="F9" s="36"/>
      <c r="G9" s="37"/>
      <c r="H9" s="37"/>
      <c r="I9" s="99"/>
      <c r="J9" s="100"/>
      <c r="K9" s="38" t="s">
        <v>32</v>
      </c>
      <c r="L9" s="39">
        <f>ROUNDUP((K4*M9)+(K5*M9*0.75)+(K6*(M9*2)),2)</f>
        <v>0</v>
      </c>
      <c r="M9" s="35">
        <v>110</v>
      </c>
      <c r="N9" s="40">
        <f>ROUNDUP(M9*0.75,2)</f>
        <v>82.5</v>
      </c>
      <c r="O9" s="41"/>
      <c r="P9" s="67"/>
    </row>
    <row r="10" spans="1:17" ht="18.75" customHeight="1" x14ac:dyDescent="0.15">
      <c r="A10" s="83"/>
      <c r="B10" s="42"/>
      <c r="C10" s="42"/>
      <c r="D10" s="43"/>
      <c r="E10" s="44"/>
      <c r="F10" s="44"/>
      <c r="G10" s="45"/>
      <c r="H10" s="45"/>
      <c r="I10" s="101"/>
      <c r="J10" s="101"/>
      <c r="K10" s="46"/>
      <c r="L10" s="47"/>
      <c r="M10" s="43"/>
      <c r="N10" s="48"/>
      <c r="O10" s="49"/>
      <c r="P10" s="68"/>
    </row>
    <row r="11" spans="1:17" ht="18.75" customHeight="1" x14ac:dyDescent="0.15">
      <c r="A11" s="83"/>
      <c r="B11" s="50"/>
      <c r="C11" s="50"/>
      <c r="D11" s="51"/>
      <c r="E11" s="52"/>
      <c r="F11" s="52"/>
      <c r="G11" s="53"/>
      <c r="H11" s="53"/>
      <c r="I11" s="102"/>
      <c r="J11" s="102"/>
      <c r="K11" s="54"/>
      <c r="L11" s="55"/>
      <c r="M11" s="51"/>
      <c r="N11" s="56"/>
      <c r="O11" s="57"/>
      <c r="P11" s="69"/>
    </row>
    <row r="12" spans="1:17" ht="18.75" customHeight="1" x14ac:dyDescent="0.15">
      <c r="A12" s="83"/>
      <c r="B12" s="42" t="s">
        <v>167</v>
      </c>
      <c r="C12" s="42" t="s">
        <v>108</v>
      </c>
      <c r="D12" s="43">
        <v>1</v>
      </c>
      <c r="E12" s="44" t="s">
        <v>88</v>
      </c>
      <c r="F12" s="44">
        <f>ROUNDUP(D12*0.75,2)</f>
        <v>0.75</v>
      </c>
      <c r="G12" s="45">
        <f>ROUNDUP((K4*D12)+(K5*D12*0.75)+(K6*(D12*2)),0)</f>
        <v>0</v>
      </c>
      <c r="H12" s="45">
        <f>G12</f>
        <v>0</v>
      </c>
      <c r="I12" s="103" t="s">
        <v>206</v>
      </c>
      <c r="J12" s="104"/>
      <c r="K12" s="46" t="s">
        <v>35</v>
      </c>
      <c r="L12" s="47">
        <f>ROUNDUP((K4*M12)+(K5*M12*0.75)+(K6*(M12*2)),2)</f>
        <v>0</v>
      </c>
      <c r="M12" s="43">
        <v>0.1</v>
      </c>
      <c r="N12" s="48">
        <f t="shared" ref="N12:N19" si="0">ROUNDUP(M12*0.75,2)</f>
        <v>0.08</v>
      </c>
      <c r="O12" s="49"/>
      <c r="P12" s="68"/>
    </row>
    <row r="13" spans="1:17" ht="18.75" customHeight="1" x14ac:dyDescent="0.15">
      <c r="A13" s="83"/>
      <c r="B13" s="42"/>
      <c r="C13" s="42" t="s">
        <v>29</v>
      </c>
      <c r="D13" s="43">
        <v>10</v>
      </c>
      <c r="E13" s="44" t="s">
        <v>34</v>
      </c>
      <c r="F13" s="44">
        <f>ROUNDUP(D13*0.75,2)</f>
        <v>7.5</v>
      </c>
      <c r="G13" s="45">
        <f>ROUNDUP((K4*D13)+(K5*D13*0.75)+(K6*(D13*2)),0)</f>
        <v>0</v>
      </c>
      <c r="H13" s="45">
        <f>G13+(G13*6/100)</f>
        <v>0</v>
      </c>
      <c r="I13" s="101"/>
      <c r="J13" s="101"/>
      <c r="K13" s="46" t="s">
        <v>70</v>
      </c>
      <c r="L13" s="47">
        <f>ROUNDUP((K4*M13)+(K5*M13*0.75)+(K6*(M13*2)),2)</f>
        <v>0</v>
      </c>
      <c r="M13" s="43">
        <v>3</v>
      </c>
      <c r="N13" s="48">
        <f t="shared" si="0"/>
        <v>2.25</v>
      </c>
      <c r="O13" s="49"/>
      <c r="P13" s="68" t="s">
        <v>37</v>
      </c>
    </row>
    <row r="14" spans="1:17" ht="18.75" customHeight="1" x14ac:dyDescent="0.15">
      <c r="A14" s="83"/>
      <c r="B14" s="42"/>
      <c r="C14" s="42" t="s">
        <v>68</v>
      </c>
      <c r="D14" s="43">
        <v>5</v>
      </c>
      <c r="E14" s="44" t="s">
        <v>34</v>
      </c>
      <c r="F14" s="44">
        <f>ROUNDUP(D14*0.75,2)</f>
        <v>3.75</v>
      </c>
      <c r="G14" s="45">
        <f>ROUNDUP((K4*D14)+(K5*D14*0.75)+(K6*(D14*2)),0)</f>
        <v>0</v>
      </c>
      <c r="H14" s="45">
        <f>G14+(G14*10/100)</f>
        <v>0</v>
      </c>
      <c r="I14" s="101"/>
      <c r="J14" s="101"/>
      <c r="K14" s="46" t="s">
        <v>30</v>
      </c>
      <c r="L14" s="47">
        <f>ROUNDUP((K4*M14)+(K5*M14*0.75)+(K6*(M14*2)),2)</f>
        <v>0</v>
      </c>
      <c r="M14" s="43">
        <v>1</v>
      </c>
      <c r="N14" s="48">
        <f t="shared" si="0"/>
        <v>0.75</v>
      </c>
      <c r="O14" s="49"/>
      <c r="P14" s="68"/>
    </row>
    <row r="15" spans="1:17" ht="18.75" customHeight="1" x14ac:dyDescent="0.15">
      <c r="A15" s="83"/>
      <c r="B15" s="42"/>
      <c r="C15" s="42" t="s">
        <v>60</v>
      </c>
      <c r="D15" s="43">
        <v>20</v>
      </c>
      <c r="E15" s="44" t="s">
        <v>61</v>
      </c>
      <c r="F15" s="44">
        <f>ROUNDUP(D15*0.75,2)</f>
        <v>15</v>
      </c>
      <c r="G15" s="45">
        <f>ROUNDUP((K4*D15)+(K5*D15*0.75)+(K6*(D15*2)),0)</f>
        <v>0</v>
      </c>
      <c r="H15" s="45">
        <f>G15</f>
        <v>0</v>
      </c>
      <c r="I15" s="101"/>
      <c r="J15" s="101"/>
      <c r="K15" s="46" t="s">
        <v>30</v>
      </c>
      <c r="L15" s="47">
        <f>ROUNDUP((K4*M15)+(K5*M15*0.75)+(K6*(M15*2)),2)</f>
        <v>0</v>
      </c>
      <c r="M15" s="43">
        <v>1</v>
      </c>
      <c r="N15" s="48">
        <f t="shared" si="0"/>
        <v>0.75</v>
      </c>
      <c r="O15" s="49" t="s">
        <v>33</v>
      </c>
      <c r="P15" s="68"/>
    </row>
    <row r="16" spans="1:17" ht="18.75" customHeight="1" x14ac:dyDescent="0.15">
      <c r="A16" s="83"/>
      <c r="B16" s="42"/>
      <c r="C16" s="42"/>
      <c r="D16" s="43"/>
      <c r="E16" s="44"/>
      <c r="F16" s="44"/>
      <c r="G16" s="45"/>
      <c r="H16" s="45"/>
      <c r="I16" s="101"/>
      <c r="J16" s="101"/>
      <c r="K16" s="46" t="s">
        <v>28</v>
      </c>
      <c r="L16" s="47">
        <f>ROUNDUP((K4*M16)+(K5*M16*0.75)+(K6*(M16*2)),2)</f>
        <v>0</v>
      </c>
      <c r="M16" s="43">
        <v>2</v>
      </c>
      <c r="N16" s="48">
        <f t="shared" si="0"/>
        <v>1.5</v>
      </c>
      <c r="O16" s="49"/>
      <c r="P16" s="68" t="s">
        <v>33</v>
      </c>
    </row>
    <row r="17" spans="1:16" ht="18.75" customHeight="1" x14ac:dyDescent="0.15">
      <c r="A17" s="83"/>
      <c r="B17" s="42"/>
      <c r="C17" s="42"/>
      <c r="D17" s="43"/>
      <c r="E17" s="44"/>
      <c r="F17" s="44"/>
      <c r="G17" s="45"/>
      <c r="H17" s="45"/>
      <c r="I17" s="101"/>
      <c r="J17" s="101"/>
      <c r="K17" s="46" t="s">
        <v>70</v>
      </c>
      <c r="L17" s="47">
        <f>ROUNDUP((K4*M17)+(K5*M17*0.75)+(K6*(M17*2)),2)</f>
        <v>0</v>
      </c>
      <c r="M17" s="43">
        <v>2</v>
      </c>
      <c r="N17" s="48">
        <f t="shared" si="0"/>
        <v>1.5</v>
      </c>
      <c r="O17" s="49"/>
      <c r="P17" s="68" t="s">
        <v>37</v>
      </c>
    </row>
    <row r="18" spans="1:16" ht="18.75" customHeight="1" x14ac:dyDescent="0.15">
      <c r="A18" s="83"/>
      <c r="B18" s="42"/>
      <c r="C18" s="42"/>
      <c r="D18" s="43"/>
      <c r="E18" s="44"/>
      <c r="F18" s="44"/>
      <c r="G18" s="45"/>
      <c r="H18" s="45"/>
      <c r="I18" s="101"/>
      <c r="J18" s="101"/>
      <c r="K18" s="46" t="s">
        <v>35</v>
      </c>
      <c r="L18" s="47">
        <f>ROUNDUP((K4*M18)+(K5*M18*0.75)+(K6*(M18*2)),2)</f>
        <v>0</v>
      </c>
      <c r="M18" s="43">
        <v>0.2</v>
      </c>
      <c r="N18" s="48">
        <f t="shared" si="0"/>
        <v>0.15</v>
      </c>
      <c r="O18" s="49"/>
      <c r="P18" s="68"/>
    </row>
    <row r="19" spans="1:16" ht="18.75" customHeight="1" x14ac:dyDescent="0.15">
      <c r="A19" s="83"/>
      <c r="B19" s="42"/>
      <c r="C19" s="42"/>
      <c r="D19" s="43"/>
      <c r="E19" s="44"/>
      <c r="F19" s="44"/>
      <c r="G19" s="45"/>
      <c r="H19" s="45"/>
      <c r="I19" s="101"/>
      <c r="J19" s="101"/>
      <c r="K19" s="46" t="s">
        <v>73</v>
      </c>
      <c r="L19" s="47">
        <f>ROUNDUP((K4*M19)+(K5*M19*0.75)+(K6*(M19*2)),2)</f>
        <v>0</v>
      </c>
      <c r="M19" s="43">
        <v>0.01</v>
      </c>
      <c r="N19" s="48">
        <f t="shared" si="0"/>
        <v>0.01</v>
      </c>
      <c r="O19" s="49"/>
      <c r="P19" s="68"/>
    </row>
    <row r="20" spans="1:16" ht="18.75" customHeight="1" x14ac:dyDescent="0.15">
      <c r="A20" s="83"/>
      <c r="B20" s="42"/>
      <c r="C20" s="42"/>
      <c r="D20" s="43"/>
      <c r="E20" s="44"/>
      <c r="F20" s="44"/>
      <c r="G20" s="45"/>
      <c r="H20" s="45"/>
      <c r="I20" s="101"/>
      <c r="J20" s="101"/>
      <c r="K20" s="46"/>
      <c r="L20" s="47"/>
      <c r="M20" s="43"/>
      <c r="N20" s="48"/>
      <c r="O20" s="49"/>
      <c r="P20" s="68"/>
    </row>
    <row r="21" spans="1:16" ht="18.75" customHeight="1" x14ac:dyDescent="0.15">
      <c r="A21" s="83"/>
      <c r="B21" s="50"/>
      <c r="C21" s="50"/>
      <c r="D21" s="51"/>
      <c r="E21" s="52"/>
      <c r="F21" s="52"/>
      <c r="G21" s="53"/>
      <c r="H21" s="53"/>
      <c r="I21" s="102"/>
      <c r="J21" s="102"/>
      <c r="K21" s="54"/>
      <c r="L21" s="55"/>
      <c r="M21" s="51"/>
      <c r="N21" s="56"/>
      <c r="O21" s="57"/>
      <c r="P21" s="69"/>
    </row>
    <row r="22" spans="1:16" ht="18.75" customHeight="1" x14ac:dyDescent="0.15">
      <c r="A22" s="83"/>
      <c r="B22" s="42" t="s">
        <v>168</v>
      </c>
      <c r="C22" s="42" t="s">
        <v>92</v>
      </c>
      <c r="D22" s="43">
        <v>1</v>
      </c>
      <c r="E22" s="44" t="s">
        <v>34</v>
      </c>
      <c r="F22" s="44">
        <f>ROUNDUP(D22*0.75,2)</f>
        <v>0.75</v>
      </c>
      <c r="G22" s="45">
        <f>ROUNDUP((K4*D22)+(K5*D22*0.75)+(K6*(D22*2)),0)</f>
        <v>0</v>
      </c>
      <c r="H22" s="45">
        <f>G22</f>
        <v>0</v>
      </c>
      <c r="I22" s="103" t="s">
        <v>169</v>
      </c>
      <c r="J22" s="104"/>
      <c r="K22" s="46" t="s">
        <v>58</v>
      </c>
      <c r="L22" s="47">
        <f>ROUNDUP((K4*M22)+(K5*M22*0.75)+(K6*(M22*2)),2)</f>
        <v>0</v>
      </c>
      <c r="M22" s="43">
        <v>1</v>
      </c>
      <c r="N22" s="48">
        <f>ROUNDUP(M22*0.75,2)</f>
        <v>0.75</v>
      </c>
      <c r="O22" s="49"/>
      <c r="P22" s="68"/>
    </row>
    <row r="23" spans="1:16" ht="18.75" customHeight="1" x14ac:dyDescent="0.15">
      <c r="A23" s="83"/>
      <c r="B23" s="42"/>
      <c r="C23" s="42" t="s">
        <v>53</v>
      </c>
      <c r="D23" s="43">
        <v>20</v>
      </c>
      <c r="E23" s="44" t="s">
        <v>34</v>
      </c>
      <c r="F23" s="44">
        <f>ROUNDUP(D23*0.75,2)</f>
        <v>15</v>
      </c>
      <c r="G23" s="45">
        <f>ROUNDUP((K4*D23)+(K5*D23*0.75)+(K6*(D23*2)),0)</f>
        <v>0</v>
      </c>
      <c r="H23" s="45">
        <f>G23+(G23*15/100)</f>
        <v>0</v>
      </c>
      <c r="I23" s="101"/>
      <c r="J23" s="101"/>
      <c r="K23" s="46" t="s">
        <v>57</v>
      </c>
      <c r="L23" s="47">
        <f>ROUNDUP((K4*M23)+(K5*M23*0.75)+(K6*(M23*2)),2)</f>
        <v>0</v>
      </c>
      <c r="M23" s="43">
        <v>1</v>
      </c>
      <c r="N23" s="48">
        <f>ROUNDUP(M23*0.75,2)</f>
        <v>0.75</v>
      </c>
      <c r="O23" s="49"/>
      <c r="P23" s="68" t="s">
        <v>37</v>
      </c>
    </row>
    <row r="24" spans="1:16" ht="18.75" customHeight="1" x14ac:dyDescent="0.15">
      <c r="A24" s="83"/>
      <c r="B24" s="42"/>
      <c r="C24" s="42" t="s">
        <v>47</v>
      </c>
      <c r="D24" s="43">
        <v>10</v>
      </c>
      <c r="E24" s="44" t="s">
        <v>34</v>
      </c>
      <c r="F24" s="44">
        <f>ROUNDUP(D24*0.75,2)</f>
        <v>7.5</v>
      </c>
      <c r="G24" s="45">
        <f>ROUNDUP((K4*D24)+(K5*D24*0.75)+(K6*(D24*2)),0)</f>
        <v>0</v>
      </c>
      <c r="H24" s="45">
        <f>G24+(G24*3/100)</f>
        <v>0</v>
      </c>
      <c r="I24" s="101"/>
      <c r="J24" s="101"/>
      <c r="K24" s="46" t="s">
        <v>78</v>
      </c>
      <c r="L24" s="47">
        <f>ROUNDUP((K4*M24)+(K5*M24*0.75)+(K6*(M24*2)),2)</f>
        <v>0</v>
      </c>
      <c r="M24" s="43">
        <v>2</v>
      </c>
      <c r="N24" s="48">
        <f>ROUNDUP(M24*0.75,2)</f>
        <v>1.5</v>
      </c>
      <c r="O24" s="49"/>
      <c r="P24" s="68"/>
    </row>
    <row r="25" spans="1:16" ht="18.75" customHeight="1" x14ac:dyDescent="0.15">
      <c r="A25" s="83"/>
      <c r="B25" s="42"/>
      <c r="C25" s="42"/>
      <c r="D25" s="43"/>
      <c r="E25" s="44"/>
      <c r="F25" s="44"/>
      <c r="G25" s="45"/>
      <c r="H25" s="45"/>
      <c r="I25" s="101"/>
      <c r="J25" s="101"/>
      <c r="K25" s="46" t="s">
        <v>30</v>
      </c>
      <c r="L25" s="47">
        <f>ROUNDUP((K4*M25)+(K5*M25*0.75)+(K6*(M25*2)),2)</f>
        <v>0</v>
      </c>
      <c r="M25" s="43">
        <v>2</v>
      </c>
      <c r="N25" s="48">
        <f>ROUNDUP(M25*0.75,2)</f>
        <v>1.5</v>
      </c>
      <c r="O25" s="49"/>
      <c r="P25" s="68"/>
    </row>
    <row r="26" spans="1:16" ht="18.75" customHeight="1" x14ac:dyDescent="0.15">
      <c r="A26" s="83"/>
      <c r="B26" s="42"/>
      <c r="C26" s="42"/>
      <c r="D26" s="43"/>
      <c r="E26" s="44"/>
      <c r="F26" s="44"/>
      <c r="G26" s="45"/>
      <c r="H26" s="45"/>
      <c r="I26" s="101"/>
      <c r="J26" s="101"/>
      <c r="K26" s="46"/>
      <c r="L26" s="47"/>
      <c r="M26" s="43"/>
      <c r="N26" s="48"/>
      <c r="O26" s="49"/>
      <c r="P26" s="68"/>
    </row>
    <row r="27" spans="1:16" ht="18.75" customHeight="1" x14ac:dyDescent="0.15">
      <c r="A27" s="83"/>
      <c r="B27" s="42"/>
      <c r="C27" s="42"/>
      <c r="D27" s="43"/>
      <c r="E27" s="44"/>
      <c r="F27" s="44"/>
      <c r="G27" s="45"/>
      <c r="H27" s="45"/>
      <c r="I27" s="101"/>
      <c r="J27" s="101"/>
      <c r="K27" s="46"/>
      <c r="L27" s="47"/>
      <c r="M27" s="43"/>
      <c r="N27" s="48"/>
      <c r="O27" s="49"/>
      <c r="P27" s="68"/>
    </row>
    <row r="28" spans="1:16" ht="18.75" customHeight="1" x14ac:dyDescent="0.15">
      <c r="A28" s="83"/>
      <c r="B28" s="42"/>
      <c r="C28" s="42"/>
      <c r="D28" s="43"/>
      <c r="E28" s="44"/>
      <c r="F28" s="44"/>
      <c r="G28" s="45"/>
      <c r="H28" s="45"/>
      <c r="I28" s="101"/>
      <c r="J28" s="101"/>
      <c r="K28" s="46"/>
      <c r="L28" s="47"/>
      <c r="M28" s="43"/>
      <c r="N28" s="48"/>
      <c r="O28" s="49"/>
      <c r="P28" s="68"/>
    </row>
    <row r="29" spans="1:16" ht="18.75" customHeight="1" x14ac:dyDescent="0.15">
      <c r="A29" s="83"/>
      <c r="B29" s="50"/>
      <c r="C29" s="50"/>
      <c r="D29" s="51"/>
      <c r="E29" s="52"/>
      <c r="F29" s="52"/>
      <c r="G29" s="53"/>
      <c r="H29" s="53"/>
      <c r="I29" s="102"/>
      <c r="J29" s="102"/>
      <c r="K29" s="54"/>
      <c r="L29" s="55"/>
      <c r="M29" s="51"/>
      <c r="N29" s="56"/>
      <c r="O29" s="57"/>
      <c r="P29" s="69"/>
    </row>
    <row r="30" spans="1:16" ht="18.75" customHeight="1" x14ac:dyDescent="0.15">
      <c r="A30" s="83"/>
      <c r="B30" s="42" t="s">
        <v>150</v>
      </c>
      <c r="C30" s="42" t="s">
        <v>102</v>
      </c>
      <c r="D30" s="43">
        <v>20</v>
      </c>
      <c r="E30" s="44" t="s">
        <v>34</v>
      </c>
      <c r="F30" s="44">
        <f>ROUNDUP(D30*0.75,2)</f>
        <v>15</v>
      </c>
      <c r="G30" s="45">
        <f>ROUNDUP((K4*D30)+(K5*D30*0.75)+(K6*(D30*2)),0)</f>
        <v>0</v>
      </c>
      <c r="H30" s="45">
        <f>G30+(G30*10/100)</f>
        <v>0</v>
      </c>
      <c r="I30" s="103" t="s">
        <v>80</v>
      </c>
      <c r="J30" s="104"/>
      <c r="K30" s="46" t="s">
        <v>49</v>
      </c>
      <c r="L30" s="47">
        <f>ROUNDUP((K4*M30)+(K5*M30*0.75)+(K6*(M30*2)),2)</f>
        <v>0</v>
      </c>
      <c r="M30" s="43">
        <v>100</v>
      </c>
      <c r="N30" s="48">
        <f>ROUNDUP(M30*0.75,2)</f>
        <v>75</v>
      </c>
      <c r="O30" s="49"/>
      <c r="P30" s="68"/>
    </row>
    <row r="31" spans="1:16" ht="18.75" customHeight="1" x14ac:dyDescent="0.15">
      <c r="A31" s="83"/>
      <c r="B31" s="42"/>
      <c r="C31" s="42" t="s">
        <v>125</v>
      </c>
      <c r="D31" s="43">
        <v>5</v>
      </c>
      <c r="E31" s="44" t="s">
        <v>34</v>
      </c>
      <c r="F31" s="44">
        <f>ROUNDUP(D31*0.75,2)</f>
        <v>3.75</v>
      </c>
      <c r="G31" s="45">
        <f>ROUNDUP((K4*D31)+(K5*D31*0.75)+(K6*(D31*2)),0)</f>
        <v>0</v>
      </c>
      <c r="H31" s="45">
        <f>G31</f>
        <v>0</v>
      </c>
      <c r="I31" s="101"/>
      <c r="J31" s="101"/>
      <c r="K31" s="46" t="s">
        <v>50</v>
      </c>
      <c r="L31" s="47">
        <f>ROUNDUP((K4*M31)+(K5*M31*0.75)+(K6*(M31*2)),2)</f>
        <v>0</v>
      </c>
      <c r="M31" s="43">
        <v>0.5</v>
      </c>
      <c r="N31" s="48">
        <f>ROUNDUP(M31*0.75,2)</f>
        <v>0.38</v>
      </c>
      <c r="O31" s="49"/>
      <c r="P31" s="68" t="s">
        <v>51</v>
      </c>
    </row>
    <row r="32" spans="1:16" ht="18.75" customHeight="1" x14ac:dyDescent="0.15">
      <c r="A32" s="83"/>
      <c r="B32" s="42"/>
      <c r="C32" s="42"/>
      <c r="D32" s="43"/>
      <c r="E32" s="44"/>
      <c r="F32" s="44"/>
      <c r="G32" s="45"/>
      <c r="H32" s="45"/>
      <c r="I32" s="101"/>
      <c r="J32" s="101"/>
      <c r="K32" s="46" t="s">
        <v>35</v>
      </c>
      <c r="L32" s="47">
        <f>ROUNDUP((K4*M32)+(K5*M32*0.75)+(K6*(M32*2)),2)</f>
        <v>0</v>
      </c>
      <c r="M32" s="43">
        <v>0.1</v>
      </c>
      <c r="N32" s="48">
        <f>ROUNDUP(M32*0.75,2)</f>
        <v>0.08</v>
      </c>
      <c r="O32" s="49"/>
      <c r="P32" s="68"/>
    </row>
    <row r="33" spans="1:16" ht="18.75" customHeight="1" x14ac:dyDescent="0.15">
      <c r="A33" s="83"/>
      <c r="B33" s="42"/>
      <c r="C33" s="42"/>
      <c r="D33" s="43"/>
      <c r="E33" s="44"/>
      <c r="F33" s="44"/>
      <c r="G33" s="45"/>
      <c r="H33" s="45"/>
      <c r="I33" s="101"/>
      <c r="J33" s="101"/>
      <c r="K33" s="46"/>
      <c r="L33" s="47"/>
      <c r="M33" s="43"/>
      <c r="N33" s="48"/>
      <c r="O33" s="49"/>
      <c r="P33" s="68"/>
    </row>
    <row r="34" spans="1:16" ht="18.75" customHeight="1" x14ac:dyDescent="0.15">
      <c r="A34" s="83"/>
      <c r="B34" s="50"/>
      <c r="C34" s="50"/>
      <c r="D34" s="51"/>
      <c r="E34" s="52"/>
      <c r="F34" s="52"/>
      <c r="G34" s="53"/>
      <c r="H34" s="53"/>
      <c r="I34" s="102"/>
      <c r="J34" s="102"/>
      <c r="K34" s="54"/>
      <c r="L34" s="55"/>
      <c r="M34" s="51"/>
      <c r="N34" s="56"/>
      <c r="O34" s="57"/>
      <c r="P34" s="69"/>
    </row>
    <row r="35" spans="1:16" ht="18.75" customHeight="1" x14ac:dyDescent="0.15">
      <c r="A35" s="83"/>
      <c r="B35" s="42" t="s">
        <v>123</v>
      </c>
      <c r="C35" s="42" t="s">
        <v>124</v>
      </c>
      <c r="D35" s="72">
        <v>0.16666666666666666</v>
      </c>
      <c r="E35" s="44" t="s">
        <v>64</v>
      </c>
      <c r="F35" s="44">
        <f>ROUNDUP(D35*0.75,2)</f>
        <v>0.13</v>
      </c>
      <c r="G35" s="45">
        <f>ROUNDUP((K4*D35)+(K5*D35*0.75)+(K6*(D35*2)),0)</f>
        <v>0</v>
      </c>
      <c r="H35" s="45">
        <f>G35</f>
        <v>0</v>
      </c>
      <c r="I35" s="103" t="s">
        <v>96</v>
      </c>
      <c r="J35" s="104"/>
      <c r="K35" s="46"/>
      <c r="L35" s="47"/>
      <c r="M35" s="43"/>
      <c r="N35" s="48"/>
      <c r="O35" s="49"/>
      <c r="P35" s="68"/>
    </row>
    <row r="36" spans="1:16" ht="18.75" customHeight="1" x14ac:dyDescent="0.15">
      <c r="A36" s="83"/>
      <c r="B36" s="42"/>
      <c r="C36" s="42"/>
      <c r="D36" s="43"/>
      <c r="E36" s="44"/>
      <c r="F36" s="44"/>
      <c r="G36" s="45"/>
      <c r="H36" s="45"/>
      <c r="I36" s="101"/>
      <c r="J36" s="101"/>
      <c r="K36" s="46"/>
      <c r="L36" s="47"/>
      <c r="M36" s="43"/>
      <c r="N36" s="48"/>
      <c r="O36" s="49"/>
      <c r="P36" s="68"/>
    </row>
    <row r="37" spans="1:16" ht="18.75" customHeight="1" thickBot="1" x14ac:dyDescent="0.2">
      <c r="A37" s="84"/>
      <c r="B37" s="59"/>
      <c r="C37" s="59"/>
      <c r="D37" s="60"/>
      <c r="E37" s="61"/>
      <c r="F37" s="61"/>
      <c r="G37" s="62"/>
      <c r="H37" s="62"/>
      <c r="I37" s="105"/>
      <c r="J37" s="105"/>
      <c r="K37" s="63"/>
      <c r="L37" s="64"/>
      <c r="M37" s="60"/>
      <c r="N37" s="65"/>
      <c r="O37" s="66"/>
      <c r="P37" s="70"/>
    </row>
  </sheetData>
  <mergeCells count="14">
    <mergeCell ref="I35:J37"/>
    <mergeCell ref="A9:A37"/>
    <mergeCell ref="I30:J34"/>
    <mergeCell ref="I8:J8"/>
    <mergeCell ref="K8:L8"/>
    <mergeCell ref="I9:J11"/>
    <mergeCell ref="I12:J21"/>
    <mergeCell ref="I22:J29"/>
    <mergeCell ref="A1:B1"/>
    <mergeCell ref="C1:K1"/>
    <mergeCell ref="K2:M2"/>
    <mergeCell ref="O6:P6"/>
    <mergeCell ref="A7:E7"/>
    <mergeCell ref="O7:P7"/>
  </mergeCells>
  <phoneticPr fontId="3"/>
  <printOptions horizontalCentered="1" verticalCentered="1"/>
  <pageMargins left="0.39370078740157483" right="0.39370078740157483" top="0.39370078740157483" bottom="0.39370078740157483" header="0.19685039370078741" footer="0.31496062992125984"/>
  <pageSetup paperSize="12" scale="42"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Q32"/>
  <sheetViews>
    <sheetView showZeros="0" zoomScale="60" zoomScaleNormal="60" workbookViewId="0">
      <selection sqref="A1:B1"/>
    </sheetView>
  </sheetViews>
  <sheetFormatPr defaultRowHeight="18.75" customHeight="1" x14ac:dyDescent="0.15"/>
  <cols>
    <col min="1" max="1" width="4.125" style="17" customWidth="1"/>
    <col min="2" max="2" width="19.25" style="18" customWidth="1"/>
    <col min="3" max="3" width="21.375" style="18" customWidth="1"/>
    <col min="4" max="4" width="6.25" style="19" customWidth="1"/>
    <col min="5" max="5" width="4.125" style="20" customWidth="1"/>
    <col min="6" max="6" width="6.25" style="20" customWidth="1"/>
    <col min="7" max="7" width="7.125" style="21" customWidth="1"/>
    <col min="8" max="8" width="7.625" style="21" hidden="1" customWidth="1"/>
    <col min="9" max="9" width="43.375" style="22" customWidth="1"/>
    <col min="10" max="10" width="3.375" style="22" customWidth="1"/>
    <col min="11" max="11" width="8.75" style="23" customWidth="1"/>
    <col min="12" max="12" width="8.75" style="24" customWidth="1"/>
    <col min="13" max="13" width="8.75" style="19" customWidth="1"/>
    <col min="14" max="14" width="8.75" style="25" customWidth="1"/>
    <col min="15" max="15" width="13.625" style="26" customWidth="1"/>
    <col min="16" max="16" width="10.875" style="26" customWidth="1"/>
    <col min="17" max="17" width="5.125" style="26" customWidth="1"/>
    <col min="18" max="249" width="9" style="2"/>
    <col min="250" max="250" width="4.125" style="2" customWidth="1"/>
    <col min="251" max="251" width="19.25" style="2" customWidth="1"/>
    <col min="252" max="252" width="21.375" style="2" customWidth="1"/>
    <col min="253" max="253" width="6.25" style="2" customWidth="1"/>
    <col min="254" max="254" width="4.125" style="2" customWidth="1"/>
    <col min="255" max="255" width="6.25" style="2" customWidth="1"/>
    <col min="256" max="256" width="7.125" style="2" customWidth="1"/>
    <col min="257" max="257" width="0" style="2" hidden="1" customWidth="1"/>
    <col min="258" max="258" width="43.375" style="2" customWidth="1"/>
    <col min="259" max="259" width="3.375" style="2" customWidth="1"/>
    <col min="260" max="263" width="8.75" style="2" customWidth="1"/>
    <col min="264" max="264" width="13.625" style="2" customWidth="1"/>
    <col min="265" max="265" width="10.875" style="2" customWidth="1"/>
    <col min="266" max="266" width="5.125" style="2" customWidth="1"/>
    <col min="267" max="267" width="4.5" style="2" customWidth="1"/>
    <col min="268" max="268" width="24.375" style="2" customWidth="1"/>
    <col min="269" max="269" width="21.25" style="2" customWidth="1"/>
    <col min="270" max="270" width="10" style="2" customWidth="1"/>
    <col min="271" max="273" width="18" style="2" customWidth="1"/>
    <col min="274" max="505" width="9" style="2"/>
    <col min="506" max="506" width="4.125" style="2" customWidth="1"/>
    <col min="507" max="507" width="19.25" style="2" customWidth="1"/>
    <col min="508" max="508" width="21.375" style="2" customWidth="1"/>
    <col min="509" max="509" width="6.25" style="2" customWidth="1"/>
    <col min="510" max="510" width="4.125" style="2" customWidth="1"/>
    <col min="511" max="511" width="6.25" style="2" customWidth="1"/>
    <col min="512" max="512" width="7.125" style="2" customWidth="1"/>
    <col min="513" max="513" width="0" style="2" hidden="1" customWidth="1"/>
    <col min="514" max="514" width="43.375" style="2" customWidth="1"/>
    <col min="515" max="515" width="3.375" style="2" customWidth="1"/>
    <col min="516" max="519" width="8.75" style="2" customWidth="1"/>
    <col min="520" max="520" width="13.625" style="2" customWidth="1"/>
    <col min="521" max="521" width="10.875" style="2" customWidth="1"/>
    <col min="522" max="522" width="5.125" style="2" customWidth="1"/>
    <col min="523" max="523" width="4.5" style="2" customWidth="1"/>
    <col min="524" max="524" width="24.375" style="2" customWidth="1"/>
    <col min="525" max="525" width="21.25" style="2" customWidth="1"/>
    <col min="526" max="526" width="10" style="2" customWidth="1"/>
    <col min="527" max="529" width="18" style="2" customWidth="1"/>
    <col min="530" max="761" width="9" style="2"/>
    <col min="762" max="762" width="4.125" style="2" customWidth="1"/>
    <col min="763" max="763" width="19.25" style="2" customWidth="1"/>
    <col min="764" max="764" width="21.375" style="2" customWidth="1"/>
    <col min="765" max="765" width="6.25" style="2" customWidth="1"/>
    <col min="766" max="766" width="4.125" style="2" customWidth="1"/>
    <col min="767" max="767" width="6.25" style="2" customWidth="1"/>
    <col min="768" max="768" width="7.125" style="2" customWidth="1"/>
    <col min="769" max="769" width="0" style="2" hidden="1" customWidth="1"/>
    <col min="770" max="770" width="43.375" style="2" customWidth="1"/>
    <col min="771" max="771" width="3.375" style="2" customWidth="1"/>
    <col min="772" max="775" width="8.75" style="2" customWidth="1"/>
    <col min="776" max="776" width="13.625" style="2" customWidth="1"/>
    <col min="777" max="777" width="10.875" style="2" customWidth="1"/>
    <col min="778" max="778" width="5.125" style="2" customWidth="1"/>
    <col min="779" max="779" width="4.5" style="2" customWidth="1"/>
    <col min="780" max="780" width="24.375" style="2" customWidth="1"/>
    <col min="781" max="781" width="21.25" style="2" customWidth="1"/>
    <col min="782" max="782" width="10" style="2" customWidth="1"/>
    <col min="783" max="785" width="18" style="2" customWidth="1"/>
    <col min="786" max="1017" width="9" style="2"/>
    <col min="1018" max="1018" width="4.125" style="2" customWidth="1"/>
    <col min="1019" max="1019" width="19.25" style="2" customWidth="1"/>
    <col min="1020" max="1020" width="21.375" style="2" customWidth="1"/>
    <col min="1021" max="1021" width="6.25" style="2" customWidth="1"/>
    <col min="1022" max="1022" width="4.125" style="2" customWidth="1"/>
    <col min="1023" max="1023" width="6.25" style="2" customWidth="1"/>
    <col min="1024" max="1024" width="7.125" style="2" customWidth="1"/>
    <col min="1025" max="1025" width="0" style="2" hidden="1" customWidth="1"/>
    <col min="1026" max="1026" width="43.375" style="2" customWidth="1"/>
    <col min="1027" max="1027" width="3.375" style="2" customWidth="1"/>
    <col min="1028" max="1031" width="8.75" style="2" customWidth="1"/>
    <col min="1032" max="1032" width="13.625" style="2" customWidth="1"/>
    <col min="1033" max="1033" width="10.875" style="2" customWidth="1"/>
    <col min="1034" max="1034" width="5.125" style="2" customWidth="1"/>
    <col min="1035" max="1035" width="4.5" style="2" customWidth="1"/>
    <col min="1036" max="1036" width="24.375" style="2" customWidth="1"/>
    <col min="1037" max="1037" width="21.25" style="2" customWidth="1"/>
    <col min="1038" max="1038" width="10" style="2" customWidth="1"/>
    <col min="1039" max="1041" width="18" style="2" customWidth="1"/>
    <col min="1042" max="1273" width="9" style="2"/>
    <col min="1274" max="1274" width="4.125" style="2" customWidth="1"/>
    <col min="1275" max="1275" width="19.25" style="2" customWidth="1"/>
    <col min="1276" max="1276" width="21.375" style="2" customWidth="1"/>
    <col min="1277" max="1277" width="6.25" style="2" customWidth="1"/>
    <col min="1278" max="1278" width="4.125" style="2" customWidth="1"/>
    <col min="1279" max="1279" width="6.25" style="2" customWidth="1"/>
    <col min="1280" max="1280" width="7.125" style="2" customWidth="1"/>
    <col min="1281" max="1281" width="0" style="2" hidden="1" customWidth="1"/>
    <col min="1282" max="1282" width="43.375" style="2" customWidth="1"/>
    <col min="1283" max="1283" width="3.375" style="2" customWidth="1"/>
    <col min="1284" max="1287" width="8.75" style="2" customWidth="1"/>
    <col min="1288" max="1288" width="13.625" style="2" customWidth="1"/>
    <col min="1289" max="1289" width="10.875" style="2" customWidth="1"/>
    <col min="1290" max="1290" width="5.125" style="2" customWidth="1"/>
    <col min="1291" max="1291" width="4.5" style="2" customWidth="1"/>
    <col min="1292" max="1292" width="24.375" style="2" customWidth="1"/>
    <col min="1293" max="1293" width="21.25" style="2" customWidth="1"/>
    <col min="1294" max="1294" width="10" style="2" customWidth="1"/>
    <col min="1295" max="1297" width="18" style="2" customWidth="1"/>
    <col min="1298" max="1529" width="9" style="2"/>
    <col min="1530" max="1530" width="4.125" style="2" customWidth="1"/>
    <col min="1531" max="1531" width="19.25" style="2" customWidth="1"/>
    <col min="1532" max="1532" width="21.375" style="2" customWidth="1"/>
    <col min="1533" max="1533" width="6.25" style="2" customWidth="1"/>
    <col min="1534" max="1534" width="4.125" style="2" customWidth="1"/>
    <col min="1535" max="1535" width="6.25" style="2" customWidth="1"/>
    <col min="1536" max="1536" width="7.125" style="2" customWidth="1"/>
    <col min="1537" max="1537" width="0" style="2" hidden="1" customWidth="1"/>
    <col min="1538" max="1538" width="43.375" style="2" customWidth="1"/>
    <col min="1539" max="1539" width="3.375" style="2" customWidth="1"/>
    <col min="1540" max="1543" width="8.75" style="2" customWidth="1"/>
    <col min="1544" max="1544" width="13.625" style="2" customWidth="1"/>
    <col min="1545" max="1545" width="10.875" style="2" customWidth="1"/>
    <col min="1546" max="1546" width="5.125" style="2" customWidth="1"/>
    <col min="1547" max="1547" width="4.5" style="2" customWidth="1"/>
    <col min="1548" max="1548" width="24.375" style="2" customWidth="1"/>
    <col min="1549" max="1549" width="21.25" style="2" customWidth="1"/>
    <col min="1550" max="1550" width="10" style="2" customWidth="1"/>
    <col min="1551" max="1553" width="18" style="2" customWidth="1"/>
    <col min="1554" max="1785" width="9" style="2"/>
    <col min="1786" max="1786" width="4.125" style="2" customWidth="1"/>
    <col min="1787" max="1787" width="19.25" style="2" customWidth="1"/>
    <col min="1788" max="1788" width="21.375" style="2" customWidth="1"/>
    <col min="1789" max="1789" width="6.25" style="2" customWidth="1"/>
    <col min="1790" max="1790" width="4.125" style="2" customWidth="1"/>
    <col min="1791" max="1791" width="6.25" style="2" customWidth="1"/>
    <col min="1792" max="1792" width="7.125" style="2" customWidth="1"/>
    <col min="1793" max="1793" width="0" style="2" hidden="1" customWidth="1"/>
    <col min="1794" max="1794" width="43.375" style="2" customWidth="1"/>
    <col min="1795" max="1795" width="3.375" style="2" customWidth="1"/>
    <col min="1796" max="1799" width="8.75" style="2" customWidth="1"/>
    <col min="1800" max="1800" width="13.625" style="2" customWidth="1"/>
    <col min="1801" max="1801" width="10.875" style="2" customWidth="1"/>
    <col min="1802" max="1802" width="5.125" style="2" customWidth="1"/>
    <col min="1803" max="1803" width="4.5" style="2" customWidth="1"/>
    <col min="1804" max="1804" width="24.375" style="2" customWidth="1"/>
    <col min="1805" max="1805" width="21.25" style="2" customWidth="1"/>
    <col min="1806" max="1806" width="10" style="2" customWidth="1"/>
    <col min="1807" max="1809" width="18" style="2" customWidth="1"/>
    <col min="1810" max="2041" width="9" style="2"/>
    <col min="2042" max="2042" width="4.125" style="2" customWidth="1"/>
    <col min="2043" max="2043" width="19.25" style="2" customWidth="1"/>
    <col min="2044" max="2044" width="21.375" style="2" customWidth="1"/>
    <col min="2045" max="2045" width="6.25" style="2" customWidth="1"/>
    <col min="2046" max="2046" width="4.125" style="2" customWidth="1"/>
    <col min="2047" max="2047" width="6.25" style="2" customWidth="1"/>
    <col min="2048" max="2048" width="7.125" style="2" customWidth="1"/>
    <col min="2049" max="2049" width="0" style="2" hidden="1" customWidth="1"/>
    <col min="2050" max="2050" width="43.375" style="2" customWidth="1"/>
    <col min="2051" max="2051" width="3.375" style="2" customWidth="1"/>
    <col min="2052" max="2055" width="8.75" style="2" customWidth="1"/>
    <col min="2056" max="2056" width="13.625" style="2" customWidth="1"/>
    <col min="2057" max="2057" width="10.875" style="2" customWidth="1"/>
    <col min="2058" max="2058" width="5.125" style="2" customWidth="1"/>
    <col min="2059" max="2059" width="4.5" style="2" customWidth="1"/>
    <col min="2060" max="2060" width="24.375" style="2" customWidth="1"/>
    <col min="2061" max="2061" width="21.25" style="2" customWidth="1"/>
    <col min="2062" max="2062" width="10" style="2" customWidth="1"/>
    <col min="2063" max="2065" width="18" style="2" customWidth="1"/>
    <col min="2066" max="2297" width="9" style="2"/>
    <col min="2298" max="2298" width="4.125" style="2" customWidth="1"/>
    <col min="2299" max="2299" width="19.25" style="2" customWidth="1"/>
    <col min="2300" max="2300" width="21.375" style="2" customWidth="1"/>
    <col min="2301" max="2301" width="6.25" style="2" customWidth="1"/>
    <col min="2302" max="2302" width="4.125" style="2" customWidth="1"/>
    <col min="2303" max="2303" width="6.25" style="2" customWidth="1"/>
    <col min="2304" max="2304" width="7.125" style="2" customWidth="1"/>
    <col min="2305" max="2305" width="0" style="2" hidden="1" customWidth="1"/>
    <col min="2306" max="2306" width="43.375" style="2" customWidth="1"/>
    <col min="2307" max="2307" width="3.375" style="2" customWidth="1"/>
    <col min="2308" max="2311" width="8.75" style="2" customWidth="1"/>
    <col min="2312" max="2312" width="13.625" style="2" customWidth="1"/>
    <col min="2313" max="2313" width="10.875" style="2" customWidth="1"/>
    <col min="2314" max="2314" width="5.125" style="2" customWidth="1"/>
    <col min="2315" max="2315" width="4.5" style="2" customWidth="1"/>
    <col min="2316" max="2316" width="24.375" style="2" customWidth="1"/>
    <col min="2317" max="2317" width="21.25" style="2" customWidth="1"/>
    <col min="2318" max="2318" width="10" style="2" customWidth="1"/>
    <col min="2319" max="2321" width="18" style="2" customWidth="1"/>
    <col min="2322" max="2553" width="9" style="2"/>
    <col min="2554" max="2554" width="4.125" style="2" customWidth="1"/>
    <col min="2555" max="2555" width="19.25" style="2" customWidth="1"/>
    <col min="2556" max="2556" width="21.375" style="2" customWidth="1"/>
    <col min="2557" max="2557" width="6.25" style="2" customWidth="1"/>
    <col min="2558" max="2558" width="4.125" style="2" customWidth="1"/>
    <col min="2559" max="2559" width="6.25" style="2" customWidth="1"/>
    <col min="2560" max="2560" width="7.125" style="2" customWidth="1"/>
    <col min="2561" max="2561" width="0" style="2" hidden="1" customWidth="1"/>
    <col min="2562" max="2562" width="43.375" style="2" customWidth="1"/>
    <col min="2563" max="2563" width="3.375" style="2" customWidth="1"/>
    <col min="2564" max="2567" width="8.75" style="2" customWidth="1"/>
    <col min="2568" max="2568" width="13.625" style="2" customWidth="1"/>
    <col min="2569" max="2569" width="10.875" style="2" customWidth="1"/>
    <col min="2570" max="2570" width="5.125" style="2" customWidth="1"/>
    <col min="2571" max="2571" width="4.5" style="2" customWidth="1"/>
    <col min="2572" max="2572" width="24.375" style="2" customWidth="1"/>
    <col min="2573" max="2573" width="21.25" style="2" customWidth="1"/>
    <col min="2574" max="2574" width="10" style="2" customWidth="1"/>
    <col min="2575" max="2577" width="18" style="2" customWidth="1"/>
    <col min="2578" max="2809" width="9" style="2"/>
    <col min="2810" max="2810" width="4.125" style="2" customWidth="1"/>
    <col min="2811" max="2811" width="19.25" style="2" customWidth="1"/>
    <col min="2812" max="2812" width="21.375" style="2" customWidth="1"/>
    <col min="2813" max="2813" width="6.25" style="2" customWidth="1"/>
    <col min="2814" max="2814" width="4.125" style="2" customWidth="1"/>
    <col min="2815" max="2815" width="6.25" style="2" customWidth="1"/>
    <col min="2816" max="2816" width="7.125" style="2" customWidth="1"/>
    <col min="2817" max="2817" width="0" style="2" hidden="1" customWidth="1"/>
    <col min="2818" max="2818" width="43.375" style="2" customWidth="1"/>
    <col min="2819" max="2819" width="3.375" style="2" customWidth="1"/>
    <col min="2820" max="2823" width="8.75" style="2" customWidth="1"/>
    <col min="2824" max="2824" width="13.625" style="2" customWidth="1"/>
    <col min="2825" max="2825" width="10.875" style="2" customWidth="1"/>
    <col min="2826" max="2826" width="5.125" style="2" customWidth="1"/>
    <col min="2827" max="2827" width="4.5" style="2" customWidth="1"/>
    <col min="2828" max="2828" width="24.375" style="2" customWidth="1"/>
    <col min="2829" max="2829" width="21.25" style="2" customWidth="1"/>
    <col min="2830" max="2830" width="10" style="2" customWidth="1"/>
    <col min="2831" max="2833" width="18" style="2" customWidth="1"/>
    <col min="2834" max="3065" width="9" style="2"/>
    <col min="3066" max="3066" width="4.125" style="2" customWidth="1"/>
    <col min="3067" max="3067" width="19.25" style="2" customWidth="1"/>
    <col min="3068" max="3068" width="21.375" style="2" customWidth="1"/>
    <col min="3069" max="3069" width="6.25" style="2" customWidth="1"/>
    <col min="3070" max="3070" width="4.125" style="2" customWidth="1"/>
    <col min="3071" max="3071" width="6.25" style="2" customWidth="1"/>
    <col min="3072" max="3072" width="7.125" style="2" customWidth="1"/>
    <col min="3073" max="3073" width="0" style="2" hidden="1" customWidth="1"/>
    <col min="3074" max="3074" width="43.375" style="2" customWidth="1"/>
    <col min="3075" max="3075" width="3.375" style="2" customWidth="1"/>
    <col min="3076" max="3079" width="8.75" style="2" customWidth="1"/>
    <col min="3080" max="3080" width="13.625" style="2" customWidth="1"/>
    <col min="3081" max="3081" width="10.875" style="2" customWidth="1"/>
    <col min="3082" max="3082" width="5.125" style="2" customWidth="1"/>
    <col min="3083" max="3083" width="4.5" style="2" customWidth="1"/>
    <col min="3084" max="3084" width="24.375" style="2" customWidth="1"/>
    <col min="3085" max="3085" width="21.25" style="2" customWidth="1"/>
    <col min="3086" max="3086" width="10" style="2" customWidth="1"/>
    <col min="3087" max="3089" width="18" style="2" customWidth="1"/>
    <col min="3090" max="3321" width="9" style="2"/>
    <col min="3322" max="3322" width="4.125" style="2" customWidth="1"/>
    <col min="3323" max="3323" width="19.25" style="2" customWidth="1"/>
    <col min="3324" max="3324" width="21.375" style="2" customWidth="1"/>
    <col min="3325" max="3325" width="6.25" style="2" customWidth="1"/>
    <col min="3326" max="3326" width="4.125" style="2" customWidth="1"/>
    <col min="3327" max="3327" width="6.25" style="2" customWidth="1"/>
    <col min="3328" max="3328" width="7.125" style="2" customWidth="1"/>
    <col min="3329" max="3329" width="0" style="2" hidden="1" customWidth="1"/>
    <col min="3330" max="3330" width="43.375" style="2" customWidth="1"/>
    <col min="3331" max="3331" width="3.375" style="2" customWidth="1"/>
    <col min="3332" max="3335" width="8.75" style="2" customWidth="1"/>
    <col min="3336" max="3336" width="13.625" style="2" customWidth="1"/>
    <col min="3337" max="3337" width="10.875" style="2" customWidth="1"/>
    <col min="3338" max="3338" width="5.125" style="2" customWidth="1"/>
    <col min="3339" max="3339" width="4.5" style="2" customWidth="1"/>
    <col min="3340" max="3340" width="24.375" style="2" customWidth="1"/>
    <col min="3341" max="3341" width="21.25" style="2" customWidth="1"/>
    <col min="3342" max="3342" width="10" style="2" customWidth="1"/>
    <col min="3343" max="3345" width="18" style="2" customWidth="1"/>
    <col min="3346" max="3577" width="9" style="2"/>
    <col min="3578" max="3578" width="4.125" style="2" customWidth="1"/>
    <col min="3579" max="3579" width="19.25" style="2" customWidth="1"/>
    <col min="3580" max="3580" width="21.375" style="2" customWidth="1"/>
    <col min="3581" max="3581" width="6.25" style="2" customWidth="1"/>
    <col min="3582" max="3582" width="4.125" style="2" customWidth="1"/>
    <col min="3583" max="3583" width="6.25" style="2" customWidth="1"/>
    <col min="3584" max="3584" width="7.125" style="2" customWidth="1"/>
    <col min="3585" max="3585" width="0" style="2" hidden="1" customWidth="1"/>
    <col min="3586" max="3586" width="43.375" style="2" customWidth="1"/>
    <col min="3587" max="3587" width="3.375" style="2" customWidth="1"/>
    <col min="3588" max="3591" width="8.75" style="2" customWidth="1"/>
    <col min="3592" max="3592" width="13.625" style="2" customWidth="1"/>
    <col min="3593" max="3593" width="10.875" style="2" customWidth="1"/>
    <col min="3594" max="3594" width="5.125" style="2" customWidth="1"/>
    <col min="3595" max="3595" width="4.5" style="2" customWidth="1"/>
    <col min="3596" max="3596" width="24.375" style="2" customWidth="1"/>
    <col min="3597" max="3597" width="21.25" style="2" customWidth="1"/>
    <col min="3598" max="3598" width="10" style="2" customWidth="1"/>
    <col min="3599" max="3601" width="18" style="2" customWidth="1"/>
    <col min="3602" max="3833" width="9" style="2"/>
    <col min="3834" max="3834" width="4.125" style="2" customWidth="1"/>
    <col min="3835" max="3835" width="19.25" style="2" customWidth="1"/>
    <col min="3836" max="3836" width="21.375" style="2" customWidth="1"/>
    <col min="3837" max="3837" width="6.25" style="2" customWidth="1"/>
    <col min="3838" max="3838" width="4.125" style="2" customWidth="1"/>
    <col min="3839" max="3839" width="6.25" style="2" customWidth="1"/>
    <col min="3840" max="3840" width="7.125" style="2" customWidth="1"/>
    <col min="3841" max="3841" width="0" style="2" hidden="1" customWidth="1"/>
    <col min="3842" max="3842" width="43.375" style="2" customWidth="1"/>
    <col min="3843" max="3843" width="3.375" style="2" customWidth="1"/>
    <col min="3844" max="3847" width="8.75" style="2" customWidth="1"/>
    <col min="3848" max="3848" width="13.625" style="2" customWidth="1"/>
    <col min="3849" max="3849" width="10.875" style="2" customWidth="1"/>
    <col min="3850" max="3850" width="5.125" style="2" customWidth="1"/>
    <col min="3851" max="3851" width="4.5" style="2" customWidth="1"/>
    <col min="3852" max="3852" width="24.375" style="2" customWidth="1"/>
    <col min="3853" max="3853" width="21.25" style="2" customWidth="1"/>
    <col min="3854" max="3854" width="10" style="2" customWidth="1"/>
    <col min="3855" max="3857" width="18" style="2" customWidth="1"/>
    <col min="3858" max="4089" width="9" style="2"/>
    <col min="4090" max="4090" width="4.125" style="2" customWidth="1"/>
    <col min="4091" max="4091" width="19.25" style="2" customWidth="1"/>
    <col min="4092" max="4092" width="21.375" style="2" customWidth="1"/>
    <col min="4093" max="4093" width="6.25" style="2" customWidth="1"/>
    <col min="4094" max="4094" width="4.125" style="2" customWidth="1"/>
    <col min="4095" max="4095" width="6.25" style="2" customWidth="1"/>
    <col min="4096" max="4096" width="7.125" style="2" customWidth="1"/>
    <col min="4097" max="4097" width="0" style="2" hidden="1" customWidth="1"/>
    <col min="4098" max="4098" width="43.375" style="2" customWidth="1"/>
    <col min="4099" max="4099" width="3.375" style="2" customWidth="1"/>
    <col min="4100" max="4103" width="8.75" style="2" customWidth="1"/>
    <col min="4104" max="4104" width="13.625" style="2" customWidth="1"/>
    <col min="4105" max="4105" width="10.875" style="2" customWidth="1"/>
    <col min="4106" max="4106" width="5.125" style="2" customWidth="1"/>
    <col min="4107" max="4107" width="4.5" style="2" customWidth="1"/>
    <col min="4108" max="4108" width="24.375" style="2" customWidth="1"/>
    <col min="4109" max="4109" width="21.25" style="2" customWidth="1"/>
    <col min="4110" max="4110" width="10" style="2" customWidth="1"/>
    <col min="4111" max="4113" width="18" style="2" customWidth="1"/>
    <col min="4114" max="4345" width="9" style="2"/>
    <col min="4346" max="4346" width="4.125" style="2" customWidth="1"/>
    <col min="4347" max="4347" width="19.25" style="2" customWidth="1"/>
    <col min="4348" max="4348" width="21.375" style="2" customWidth="1"/>
    <col min="4349" max="4349" width="6.25" style="2" customWidth="1"/>
    <col min="4350" max="4350" width="4.125" style="2" customWidth="1"/>
    <col min="4351" max="4351" width="6.25" style="2" customWidth="1"/>
    <col min="4352" max="4352" width="7.125" style="2" customWidth="1"/>
    <col min="4353" max="4353" width="0" style="2" hidden="1" customWidth="1"/>
    <col min="4354" max="4354" width="43.375" style="2" customWidth="1"/>
    <col min="4355" max="4355" width="3.375" style="2" customWidth="1"/>
    <col min="4356" max="4359" width="8.75" style="2" customWidth="1"/>
    <col min="4360" max="4360" width="13.625" style="2" customWidth="1"/>
    <col min="4361" max="4361" width="10.875" style="2" customWidth="1"/>
    <col min="4362" max="4362" width="5.125" style="2" customWidth="1"/>
    <col min="4363" max="4363" width="4.5" style="2" customWidth="1"/>
    <col min="4364" max="4364" width="24.375" style="2" customWidth="1"/>
    <col min="4365" max="4365" width="21.25" style="2" customWidth="1"/>
    <col min="4366" max="4366" width="10" style="2" customWidth="1"/>
    <col min="4367" max="4369" width="18" style="2" customWidth="1"/>
    <col min="4370" max="4601" width="9" style="2"/>
    <col min="4602" max="4602" width="4.125" style="2" customWidth="1"/>
    <col min="4603" max="4603" width="19.25" style="2" customWidth="1"/>
    <col min="4604" max="4604" width="21.375" style="2" customWidth="1"/>
    <col min="4605" max="4605" width="6.25" style="2" customWidth="1"/>
    <col min="4606" max="4606" width="4.125" style="2" customWidth="1"/>
    <col min="4607" max="4607" width="6.25" style="2" customWidth="1"/>
    <col min="4608" max="4608" width="7.125" style="2" customWidth="1"/>
    <col min="4609" max="4609" width="0" style="2" hidden="1" customWidth="1"/>
    <col min="4610" max="4610" width="43.375" style="2" customWidth="1"/>
    <col min="4611" max="4611" width="3.375" style="2" customWidth="1"/>
    <col min="4612" max="4615" width="8.75" style="2" customWidth="1"/>
    <col min="4616" max="4616" width="13.625" style="2" customWidth="1"/>
    <col min="4617" max="4617" width="10.875" style="2" customWidth="1"/>
    <col min="4618" max="4618" width="5.125" style="2" customWidth="1"/>
    <col min="4619" max="4619" width="4.5" style="2" customWidth="1"/>
    <col min="4620" max="4620" width="24.375" style="2" customWidth="1"/>
    <col min="4621" max="4621" width="21.25" style="2" customWidth="1"/>
    <col min="4622" max="4622" width="10" style="2" customWidth="1"/>
    <col min="4623" max="4625" width="18" style="2" customWidth="1"/>
    <col min="4626" max="4857" width="9" style="2"/>
    <col min="4858" max="4858" width="4.125" style="2" customWidth="1"/>
    <col min="4859" max="4859" width="19.25" style="2" customWidth="1"/>
    <col min="4860" max="4860" width="21.375" style="2" customWidth="1"/>
    <col min="4861" max="4861" width="6.25" style="2" customWidth="1"/>
    <col min="4862" max="4862" width="4.125" style="2" customWidth="1"/>
    <col min="4863" max="4863" width="6.25" style="2" customWidth="1"/>
    <col min="4864" max="4864" width="7.125" style="2" customWidth="1"/>
    <col min="4865" max="4865" width="0" style="2" hidden="1" customWidth="1"/>
    <col min="4866" max="4866" width="43.375" style="2" customWidth="1"/>
    <col min="4867" max="4867" width="3.375" style="2" customWidth="1"/>
    <col min="4868" max="4871" width="8.75" style="2" customWidth="1"/>
    <col min="4872" max="4872" width="13.625" style="2" customWidth="1"/>
    <col min="4873" max="4873" width="10.875" style="2" customWidth="1"/>
    <col min="4874" max="4874" width="5.125" style="2" customWidth="1"/>
    <col min="4875" max="4875" width="4.5" style="2" customWidth="1"/>
    <col min="4876" max="4876" width="24.375" style="2" customWidth="1"/>
    <col min="4877" max="4877" width="21.25" style="2" customWidth="1"/>
    <col min="4878" max="4878" width="10" style="2" customWidth="1"/>
    <col min="4879" max="4881" width="18" style="2" customWidth="1"/>
    <col min="4882" max="5113" width="9" style="2"/>
    <col min="5114" max="5114" width="4.125" style="2" customWidth="1"/>
    <col min="5115" max="5115" width="19.25" style="2" customWidth="1"/>
    <col min="5116" max="5116" width="21.375" style="2" customWidth="1"/>
    <col min="5117" max="5117" width="6.25" style="2" customWidth="1"/>
    <col min="5118" max="5118" width="4.125" style="2" customWidth="1"/>
    <col min="5119" max="5119" width="6.25" style="2" customWidth="1"/>
    <col min="5120" max="5120" width="7.125" style="2" customWidth="1"/>
    <col min="5121" max="5121" width="0" style="2" hidden="1" customWidth="1"/>
    <col min="5122" max="5122" width="43.375" style="2" customWidth="1"/>
    <col min="5123" max="5123" width="3.375" style="2" customWidth="1"/>
    <col min="5124" max="5127" width="8.75" style="2" customWidth="1"/>
    <col min="5128" max="5128" width="13.625" style="2" customWidth="1"/>
    <col min="5129" max="5129" width="10.875" style="2" customWidth="1"/>
    <col min="5130" max="5130" width="5.125" style="2" customWidth="1"/>
    <col min="5131" max="5131" width="4.5" style="2" customWidth="1"/>
    <col min="5132" max="5132" width="24.375" style="2" customWidth="1"/>
    <col min="5133" max="5133" width="21.25" style="2" customWidth="1"/>
    <col min="5134" max="5134" width="10" style="2" customWidth="1"/>
    <col min="5135" max="5137" width="18" style="2" customWidth="1"/>
    <col min="5138" max="5369" width="9" style="2"/>
    <col min="5370" max="5370" width="4.125" style="2" customWidth="1"/>
    <col min="5371" max="5371" width="19.25" style="2" customWidth="1"/>
    <col min="5372" max="5372" width="21.375" style="2" customWidth="1"/>
    <col min="5373" max="5373" width="6.25" style="2" customWidth="1"/>
    <col min="5374" max="5374" width="4.125" style="2" customWidth="1"/>
    <col min="5375" max="5375" width="6.25" style="2" customWidth="1"/>
    <col min="5376" max="5376" width="7.125" style="2" customWidth="1"/>
    <col min="5377" max="5377" width="0" style="2" hidden="1" customWidth="1"/>
    <col min="5378" max="5378" width="43.375" style="2" customWidth="1"/>
    <col min="5379" max="5379" width="3.375" style="2" customWidth="1"/>
    <col min="5380" max="5383" width="8.75" style="2" customWidth="1"/>
    <col min="5384" max="5384" width="13.625" style="2" customWidth="1"/>
    <col min="5385" max="5385" width="10.875" style="2" customWidth="1"/>
    <col min="5386" max="5386" width="5.125" style="2" customWidth="1"/>
    <col min="5387" max="5387" width="4.5" style="2" customWidth="1"/>
    <col min="5388" max="5388" width="24.375" style="2" customWidth="1"/>
    <col min="5389" max="5389" width="21.25" style="2" customWidth="1"/>
    <col min="5390" max="5390" width="10" style="2" customWidth="1"/>
    <col min="5391" max="5393" width="18" style="2" customWidth="1"/>
    <col min="5394" max="5625" width="9" style="2"/>
    <col min="5626" max="5626" width="4.125" style="2" customWidth="1"/>
    <col min="5627" max="5627" width="19.25" style="2" customWidth="1"/>
    <col min="5628" max="5628" width="21.375" style="2" customWidth="1"/>
    <col min="5629" max="5629" width="6.25" style="2" customWidth="1"/>
    <col min="5630" max="5630" width="4.125" style="2" customWidth="1"/>
    <col min="5631" max="5631" width="6.25" style="2" customWidth="1"/>
    <col min="5632" max="5632" width="7.125" style="2" customWidth="1"/>
    <col min="5633" max="5633" width="0" style="2" hidden="1" customWidth="1"/>
    <col min="5634" max="5634" width="43.375" style="2" customWidth="1"/>
    <col min="5635" max="5635" width="3.375" style="2" customWidth="1"/>
    <col min="5636" max="5639" width="8.75" style="2" customWidth="1"/>
    <col min="5640" max="5640" width="13.625" style="2" customWidth="1"/>
    <col min="5641" max="5641" width="10.875" style="2" customWidth="1"/>
    <col min="5642" max="5642" width="5.125" style="2" customWidth="1"/>
    <col min="5643" max="5643" width="4.5" style="2" customWidth="1"/>
    <col min="5644" max="5644" width="24.375" style="2" customWidth="1"/>
    <col min="5645" max="5645" width="21.25" style="2" customWidth="1"/>
    <col min="5646" max="5646" width="10" style="2" customWidth="1"/>
    <col min="5647" max="5649" width="18" style="2" customWidth="1"/>
    <col min="5650" max="5881" width="9" style="2"/>
    <col min="5882" max="5882" width="4.125" style="2" customWidth="1"/>
    <col min="5883" max="5883" width="19.25" style="2" customWidth="1"/>
    <col min="5884" max="5884" width="21.375" style="2" customWidth="1"/>
    <col min="5885" max="5885" width="6.25" style="2" customWidth="1"/>
    <col min="5886" max="5886" width="4.125" style="2" customWidth="1"/>
    <col min="5887" max="5887" width="6.25" style="2" customWidth="1"/>
    <col min="5888" max="5888" width="7.125" style="2" customWidth="1"/>
    <col min="5889" max="5889" width="0" style="2" hidden="1" customWidth="1"/>
    <col min="5890" max="5890" width="43.375" style="2" customWidth="1"/>
    <col min="5891" max="5891" width="3.375" style="2" customWidth="1"/>
    <col min="5892" max="5895" width="8.75" style="2" customWidth="1"/>
    <col min="5896" max="5896" width="13.625" style="2" customWidth="1"/>
    <col min="5897" max="5897" width="10.875" style="2" customWidth="1"/>
    <col min="5898" max="5898" width="5.125" style="2" customWidth="1"/>
    <col min="5899" max="5899" width="4.5" style="2" customWidth="1"/>
    <col min="5900" max="5900" width="24.375" style="2" customWidth="1"/>
    <col min="5901" max="5901" width="21.25" style="2" customWidth="1"/>
    <col min="5902" max="5902" width="10" style="2" customWidth="1"/>
    <col min="5903" max="5905" width="18" style="2" customWidth="1"/>
    <col min="5906" max="6137" width="9" style="2"/>
    <col min="6138" max="6138" width="4.125" style="2" customWidth="1"/>
    <col min="6139" max="6139" width="19.25" style="2" customWidth="1"/>
    <col min="6140" max="6140" width="21.375" style="2" customWidth="1"/>
    <col min="6141" max="6141" width="6.25" style="2" customWidth="1"/>
    <col min="6142" max="6142" width="4.125" style="2" customWidth="1"/>
    <col min="6143" max="6143" width="6.25" style="2" customWidth="1"/>
    <col min="6144" max="6144" width="7.125" style="2" customWidth="1"/>
    <col min="6145" max="6145" width="0" style="2" hidden="1" customWidth="1"/>
    <col min="6146" max="6146" width="43.375" style="2" customWidth="1"/>
    <col min="6147" max="6147" width="3.375" style="2" customWidth="1"/>
    <col min="6148" max="6151" width="8.75" style="2" customWidth="1"/>
    <col min="6152" max="6152" width="13.625" style="2" customWidth="1"/>
    <col min="6153" max="6153" width="10.875" style="2" customWidth="1"/>
    <col min="6154" max="6154" width="5.125" style="2" customWidth="1"/>
    <col min="6155" max="6155" width="4.5" style="2" customWidth="1"/>
    <col min="6156" max="6156" width="24.375" style="2" customWidth="1"/>
    <col min="6157" max="6157" width="21.25" style="2" customWidth="1"/>
    <col min="6158" max="6158" width="10" style="2" customWidth="1"/>
    <col min="6159" max="6161" width="18" style="2" customWidth="1"/>
    <col min="6162" max="6393" width="9" style="2"/>
    <col min="6394" max="6394" width="4.125" style="2" customWidth="1"/>
    <col min="6395" max="6395" width="19.25" style="2" customWidth="1"/>
    <col min="6396" max="6396" width="21.375" style="2" customWidth="1"/>
    <col min="6397" max="6397" width="6.25" style="2" customWidth="1"/>
    <col min="6398" max="6398" width="4.125" style="2" customWidth="1"/>
    <col min="6399" max="6399" width="6.25" style="2" customWidth="1"/>
    <col min="6400" max="6400" width="7.125" style="2" customWidth="1"/>
    <col min="6401" max="6401" width="0" style="2" hidden="1" customWidth="1"/>
    <col min="6402" max="6402" width="43.375" style="2" customWidth="1"/>
    <col min="6403" max="6403" width="3.375" style="2" customWidth="1"/>
    <col min="6404" max="6407" width="8.75" style="2" customWidth="1"/>
    <col min="6408" max="6408" width="13.625" style="2" customWidth="1"/>
    <col min="6409" max="6409" width="10.875" style="2" customWidth="1"/>
    <col min="6410" max="6410" width="5.125" style="2" customWidth="1"/>
    <col min="6411" max="6411" width="4.5" style="2" customWidth="1"/>
    <col min="6412" max="6412" width="24.375" style="2" customWidth="1"/>
    <col min="6413" max="6413" width="21.25" style="2" customWidth="1"/>
    <col min="6414" max="6414" width="10" style="2" customWidth="1"/>
    <col min="6415" max="6417" width="18" style="2" customWidth="1"/>
    <col min="6418" max="6649" width="9" style="2"/>
    <col min="6650" max="6650" width="4.125" style="2" customWidth="1"/>
    <col min="6651" max="6651" width="19.25" style="2" customWidth="1"/>
    <col min="6652" max="6652" width="21.375" style="2" customWidth="1"/>
    <col min="6653" max="6653" width="6.25" style="2" customWidth="1"/>
    <col min="6654" max="6654" width="4.125" style="2" customWidth="1"/>
    <col min="6655" max="6655" width="6.25" style="2" customWidth="1"/>
    <col min="6656" max="6656" width="7.125" style="2" customWidth="1"/>
    <col min="6657" max="6657" width="0" style="2" hidden="1" customWidth="1"/>
    <col min="6658" max="6658" width="43.375" style="2" customWidth="1"/>
    <col min="6659" max="6659" width="3.375" style="2" customWidth="1"/>
    <col min="6660" max="6663" width="8.75" style="2" customWidth="1"/>
    <col min="6664" max="6664" width="13.625" style="2" customWidth="1"/>
    <col min="6665" max="6665" width="10.875" style="2" customWidth="1"/>
    <col min="6666" max="6666" width="5.125" style="2" customWidth="1"/>
    <col min="6667" max="6667" width="4.5" style="2" customWidth="1"/>
    <col min="6668" max="6668" width="24.375" style="2" customWidth="1"/>
    <col min="6669" max="6669" width="21.25" style="2" customWidth="1"/>
    <col min="6670" max="6670" width="10" style="2" customWidth="1"/>
    <col min="6671" max="6673" width="18" style="2" customWidth="1"/>
    <col min="6674" max="6905" width="9" style="2"/>
    <col min="6906" max="6906" width="4.125" style="2" customWidth="1"/>
    <col min="6907" max="6907" width="19.25" style="2" customWidth="1"/>
    <col min="6908" max="6908" width="21.375" style="2" customWidth="1"/>
    <col min="6909" max="6909" width="6.25" style="2" customWidth="1"/>
    <col min="6910" max="6910" width="4.125" style="2" customWidth="1"/>
    <col min="6911" max="6911" width="6.25" style="2" customWidth="1"/>
    <col min="6912" max="6912" width="7.125" style="2" customWidth="1"/>
    <col min="6913" max="6913" width="0" style="2" hidden="1" customWidth="1"/>
    <col min="6914" max="6914" width="43.375" style="2" customWidth="1"/>
    <col min="6915" max="6915" width="3.375" style="2" customWidth="1"/>
    <col min="6916" max="6919" width="8.75" style="2" customWidth="1"/>
    <col min="6920" max="6920" width="13.625" style="2" customWidth="1"/>
    <col min="6921" max="6921" width="10.875" style="2" customWidth="1"/>
    <col min="6922" max="6922" width="5.125" style="2" customWidth="1"/>
    <col min="6923" max="6923" width="4.5" style="2" customWidth="1"/>
    <col min="6924" max="6924" width="24.375" style="2" customWidth="1"/>
    <col min="6925" max="6925" width="21.25" style="2" customWidth="1"/>
    <col min="6926" max="6926" width="10" style="2" customWidth="1"/>
    <col min="6927" max="6929" width="18" style="2" customWidth="1"/>
    <col min="6930" max="7161" width="9" style="2"/>
    <col min="7162" max="7162" width="4.125" style="2" customWidth="1"/>
    <col min="7163" max="7163" width="19.25" style="2" customWidth="1"/>
    <col min="7164" max="7164" width="21.375" style="2" customWidth="1"/>
    <col min="7165" max="7165" width="6.25" style="2" customWidth="1"/>
    <col min="7166" max="7166" width="4.125" style="2" customWidth="1"/>
    <col min="7167" max="7167" width="6.25" style="2" customWidth="1"/>
    <col min="7168" max="7168" width="7.125" style="2" customWidth="1"/>
    <col min="7169" max="7169" width="0" style="2" hidden="1" customWidth="1"/>
    <col min="7170" max="7170" width="43.375" style="2" customWidth="1"/>
    <col min="7171" max="7171" width="3.375" style="2" customWidth="1"/>
    <col min="7172" max="7175" width="8.75" style="2" customWidth="1"/>
    <col min="7176" max="7176" width="13.625" style="2" customWidth="1"/>
    <col min="7177" max="7177" width="10.875" style="2" customWidth="1"/>
    <col min="7178" max="7178" width="5.125" style="2" customWidth="1"/>
    <col min="7179" max="7179" width="4.5" style="2" customWidth="1"/>
    <col min="7180" max="7180" width="24.375" style="2" customWidth="1"/>
    <col min="7181" max="7181" width="21.25" style="2" customWidth="1"/>
    <col min="7182" max="7182" width="10" style="2" customWidth="1"/>
    <col min="7183" max="7185" width="18" style="2" customWidth="1"/>
    <col min="7186" max="7417" width="9" style="2"/>
    <col min="7418" max="7418" width="4.125" style="2" customWidth="1"/>
    <col min="7419" max="7419" width="19.25" style="2" customWidth="1"/>
    <col min="7420" max="7420" width="21.375" style="2" customWidth="1"/>
    <col min="7421" max="7421" width="6.25" style="2" customWidth="1"/>
    <col min="7422" max="7422" width="4.125" style="2" customWidth="1"/>
    <col min="7423" max="7423" width="6.25" style="2" customWidth="1"/>
    <col min="7424" max="7424" width="7.125" style="2" customWidth="1"/>
    <col min="7425" max="7425" width="0" style="2" hidden="1" customWidth="1"/>
    <col min="7426" max="7426" width="43.375" style="2" customWidth="1"/>
    <col min="7427" max="7427" width="3.375" style="2" customWidth="1"/>
    <col min="7428" max="7431" width="8.75" style="2" customWidth="1"/>
    <col min="7432" max="7432" width="13.625" style="2" customWidth="1"/>
    <col min="7433" max="7433" width="10.875" style="2" customWidth="1"/>
    <col min="7434" max="7434" width="5.125" style="2" customWidth="1"/>
    <col min="7435" max="7435" width="4.5" style="2" customWidth="1"/>
    <col min="7436" max="7436" width="24.375" style="2" customWidth="1"/>
    <col min="7437" max="7437" width="21.25" style="2" customWidth="1"/>
    <col min="7438" max="7438" width="10" style="2" customWidth="1"/>
    <col min="7439" max="7441" width="18" style="2" customWidth="1"/>
    <col min="7442" max="7673" width="9" style="2"/>
    <col min="7674" max="7674" width="4.125" style="2" customWidth="1"/>
    <col min="7675" max="7675" width="19.25" style="2" customWidth="1"/>
    <col min="7676" max="7676" width="21.375" style="2" customWidth="1"/>
    <col min="7677" max="7677" width="6.25" style="2" customWidth="1"/>
    <col min="7678" max="7678" width="4.125" style="2" customWidth="1"/>
    <col min="7679" max="7679" width="6.25" style="2" customWidth="1"/>
    <col min="7680" max="7680" width="7.125" style="2" customWidth="1"/>
    <col min="7681" max="7681" width="0" style="2" hidden="1" customWidth="1"/>
    <col min="7682" max="7682" width="43.375" style="2" customWidth="1"/>
    <col min="7683" max="7683" width="3.375" style="2" customWidth="1"/>
    <col min="7684" max="7687" width="8.75" style="2" customWidth="1"/>
    <col min="7688" max="7688" width="13.625" style="2" customWidth="1"/>
    <col min="7689" max="7689" width="10.875" style="2" customWidth="1"/>
    <col min="7690" max="7690" width="5.125" style="2" customWidth="1"/>
    <col min="7691" max="7691" width="4.5" style="2" customWidth="1"/>
    <col min="7692" max="7692" width="24.375" style="2" customWidth="1"/>
    <col min="7693" max="7693" width="21.25" style="2" customWidth="1"/>
    <col min="7694" max="7694" width="10" style="2" customWidth="1"/>
    <col min="7695" max="7697" width="18" style="2" customWidth="1"/>
    <col min="7698" max="7929" width="9" style="2"/>
    <col min="7930" max="7930" width="4.125" style="2" customWidth="1"/>
    <col min="7931" max="7931" width="19.25" style="2" customWidth="1"/>
    <col min="7932" max="7932" width="21.375" style="2" customWidth="1"/>
    <col min="7933" max="7933" width="6.25" style="2" customWidth="1"/>
    <col min="7934" max="7934" width="4.125" style="2" customWidth="1"/>
    <col min="7935" max="7935" width="6.25" style="2" customWidth="1"/>
    <col min="7936" max="7936" width="7.125" style="2" customWidth="1"/>
    <col min="7937" max="7937" width="0" style="2" hidden="1" customWidth="1"/>
    <col min="7938" max="7938" width="43.375" style="2" customWidth="1"/>
    <col min="7939" max="7939" width="3.375" style="2" customWidth="1"/>
    <col min="7940" max="7943" width="8.75" style="2" customWidth="1"/>
    <col min="7944" max="7944" width="13.625" style="2" customWidth="1"/>
    <col min="7945" max="7945" width="10.875" style="2" customWidth="1"/>
    <col min="7946" max="7946" width="5.125" style="2" customWidth="1"/>
    <col min="7947" max="7947" width="4.5" style="2" customWidth="1"/>
    <col min="7948" max="7948" width="24.375" style="2" customWidth="1"/>
    <col min="7949" max="7949" width="21.25" style="2" customWidth="1"/>
    <col min="7950" max="7950" width="10" style="2" customWidth="1"/>
    <col min="7951" max="7953" width="18" style="2" customWidth="1"/>
    <col min="7954" max="8185" width="9" style="2"/>
    <col min="8186" max="8186" width="4.125" style="2" customWidth="1"/>
    <col min="8187" max="8187" width="19.25" style="2" customWidth="1"/>
    <col min="8188" max="8188" width="21.375" style="2" customWidth="1"/>
    <col min="8189" max="8189" width="6.25" style="2" customWidth="1"/>
    <col min="8190" max="8190" width="4.125" style="2" customWidth="1"/>
    <col min="8191" max="8191" width="6.25" style="2" customWidth="1"/>
    <col min="8192" max="8192" width="7.125" style="2" customWidth="1"/>
    <col min="8193" max="8193" width="0" style="2" hidden="1" customWidth="1"/>
    <col min="8194" max="8194" width="43.375" style="2" customWidth="1"/>
    <col min="8195" max="8195" width="3.375" style="2" customWidth="1"/>
    <col min="8196" max="8199" width="8.75" style="2" customWidth="1"/>
    <col min="8200" max="8200" width="13.625" style="2" customWidth="1"/>
    <col min="8201" max="8201" width="10.875" style="2" customWidth="1"/>
    <col min="8202" max="8202" width="5.125" style="2" customWidth="1"/>
    <col min="8203" max="8203" width="4.5" style="2" customWidth="1"/>
    <col min="8204" max="8204" width="24.375" style="2" customWidth="1"/>
    <col min="8205" max="8205" width="21.25" style="2" customWidth="1"/>
    <col min="8206" max="8206" width="10" style="2" customWidth="1"/>
    <col min="8207" max="8209" width="18" style="2" customWidth="1"/>
    <col min="8210" max="8441" width="9" style="2"/>
    <col min="8442" max="8442" width="4.125" style="2" customWidth="1"/>
    <col min="8443" max="8443" width="19.25" style="2" customWidth="1"/>
    <col min="8444" max="8444" width="21.375" style="2" customWidth="1"/>
    <col min="8445" max="8445" width="6.25" style="2" customWidth="1"/>
    <col min="8446" max="8446" width="4.125" style="2" customWidth="1"/>
    <col min="8447" max="8447" width="6.25" style="2" customWidth="1"/>
    <col min="8448" max="8448" width="7.125" style="2" customWidth="1"/>
    <col min="8449" max="8449" width="0" style="2" hidden="1" customWidth="1"/>
    <col min="8450" max="8450" width="43.375" style="2" customWidth="1"/>
    <col min="8451" max="8451" width="3.375" style="2" customWidth="1"/>
    <col min="8452" max="8455" width="8.75" style="2" customWidth="1"/>
    <col min="8456" max="8456" width="13.625" style="2" customWidth="1"/>
    <col min="8457" max="8457" width="10.875" style="2" customWidth="1"/>
    <col min="8458" max="8458" width="5.125" style="2" customWidth="1"/>
    <col min="8459" max="8459" width="4.5" style="2" customWidth="1"/>
    <col min="8460" max="8460" width="24.375" style="2" customWidth="1"/>
    <col min="8461" max="8461" width="21.25" style="2" customWidth="1"/>
    <col min="8462" max="8462" width="10" style="2" customWidth="1"/>
    <col min="8463" max="8465" width="18" style="2" customWidth="1"/>
    <col min="8466" max="8697" width="9" style="2"/>
    <col min="8698" max="8698" width="4.125" style="2" customWidth="1"/>
    <col min="8699" max="8699" width="19.25" style="2" customWidth="1"/>
    <col min="8700" max="8700" width="21.375" style="2" customWidth="1"/>
    <col min="8701" max="8701" width="6.25" style="2" customWidth="1"/>
    <col min="8702" max="8702" width="4.125" style="2" customWidth="1"/>
    <col min="8703" max="8703" width="6.25" style="2" customWidth="1"/>
    <col min="8704" max="8704" width="7.125" style="2" customWidth="1"/>
    <col min="8705" max="8705" width="0" style="2" hidden="1" customWidth="1"/>
    <col min="8706" max="8706" width="43.375" style="2" customWidth="1"/>
    <col min="8707" max="8707" width="3.375" style="2" customWidth="1"/>
    <col min="8708" max="8711" width="8.75" style="2" customWidth="1"/>
    <col min="8712" max="8712" width="13.625" style="2" customWidth="1"/>
    <col min="8713" max="8713" width="10.875" style="2" customWidth="1"/>
    <col min="8714" max="8714" width="5.125" style="2" customWidth="1"/>
    <col min="8715" max="8715" width="4.5" style="2" customWidth="1"/>
    <col min="8716" max="8716" width="24.375" style="2" customWidth="1"/>
    <col min="8717" max="8717" width="21.25" style="2" customWidth="1"/>
    <col min="8718" max="8718" width="10" style="2" customWidth="1"/>
    <col min="8719" max="8721" width="18" style="2" customWidth="1"/>
    <col min="8722" max="8953" width="9" style="2"/>
    <col min="8954" max="8954" width="4.125" style="2" customWidth="1"/>
    <col min="8955" max="8955" width="19.25" style="2" customWidth="1"/>
    <col min="8956" max="8956" width="21.375" style="2" customWidth="1"/>
    <col min="8957" max="8957" width="6.25" style="2" customWidth="1"/>
    <col min="8958" max="8958" width="4.125" style="2" customWidth="1"/>
    <col min="8959" max="8959" width="6.25" style="2" customWidth="1"/>
    <col min="8960" max="8960" width="7.125" style="2" customWidth="1"/>
    <col min="8961" max="8961" width="0" style="2" hidden="1" customWidth="1"/>
    <col min="8962" max="8962" width="43.375" style="2" customWidth="1"/>
    <col min="8963" max="8963" width="3.375" style="2" customWidth="1"/>
    <col min="8964" max="8967" width="8.75" style="2" customWidth="1"/>
    <col min="8968" max="8968" width="13.625" style="2" customWidth="1"/>
    <col min="8969" max="8969" width="10.875" style="2" customWidth="1"/>
    <col min="8970" max="8970" width="5.125" style="2" customWidth="1"/>
    <col min="8971" max="8971" width="4.5" style="2" customWidth="1"/>
    <col min="8972" max="8972" width="24.375" style="2" customWidth="1"/>
    <col min="8973" max="8973" width="21.25" style="2" customWidth="1"/>
    <col min="8974" max="8974" width="10" style="2" customWidth="1"/>
    <col min="8975" max="8977" width="18" style="2" customWidth="1"/>
    <col min="8978" max="9209" width="9" style="2"/>
    <col min="9210" max="9210" width="4.125" style="2" customWidth="1"/>
    <col min="9211" max="9211" width="19.25" style="2" customWidth="1"/>
    <col min="9212" max="9212" width="21.375" style="2" customWidth="1"/>
    <col min="9213" max="9213" width="6.25" style="2" customWidth="1"/>
    <col min="9214" max="9214" width="4.125" style="2" customWidth="1"/>
    <col min="9215" max="9215" width="6.25" style="2" customWidth="1"/>
    <col min="9216" max="9216" width="7.125" style="2" customWidth="1"/>
    <col min="9217" max="9217" width="0" style="2" hidden="1" customWidth="1"/>
    <col min="9218" max="9218" width="43.375" style="2" customWidth="1"/>
    <col min="9219" max="9219" width="3.375" style="2" customWidth="1"/>
    <col min="9220" max="9223" width="8.75" style="2" customWidth="1"/>
    <col min="9224" max="9224" width="13.625" style="2" customWidth="1"/>
    <col min="9225" max="9225" width="10.875" style="2" customWidth="1"/>
    <col min="9226" max="9226" width="5.125" style="2" customWidth="1"/>
    <col min="9227" max="9227" width="4.5" style="2" customWidth="1"/>
    <col min="9228" max="9228" width="24.375" style="2" customWidth="1"/>
    <col min="9229" max="9229" width="21.25" style="2" customWidth="1"/>
    <col min="9230" max="9230" width="10" style="2" customWidth="1"/>
    <col min="9231" max="9233" width="18" style="2" customWidth="1"/>
    <col min="9234" max="9465" width="9" style="2"/>
    <col min="9466" max="9466" width="4.125" style="2" customWidth="1"/>
    <col min="9467" max="9467" width="19.25" style="2" customWidth="1"/>
    <col min="9468" max="9468" width="21.375" style="2" customWidth="1"/>
    <col min="9469" max="9469" width="6.25" style="2" customWidth="1"/>
    <col min="9470" max="9470" width="4.125" style="2" customWidth="1"/>
    <col min="9471" max="9471" width="6.25" style="2" customWidth="1"/>
    <col min="9472" max="9472" width="7.125" style="2" customWidth="1"/>
    <col min="9473" max="9473" width="0" style="2" hidden="1" customWidth="1"/>
    <col min="9474" max="9474" width="43.375" style="2" customWidth="1"/>
    <col min="9475" max="9475" width="3.375" style="2" customWidth="1"/>
    <col min="9476" max="9479" width="8.75" style="2" customWidth="1"/>
    <col min="9480" max="9480" width="13.625" style="2" customWidth="1"/>
    <col min="9481" max="9481" width="10.875" style="2" customWidth="1"/>
    <col min="9482" max="9482" width="5.125" style="2" customWidth="1"/>
    <col min="9483" max="9483" width="4.5" style="2" customWidth="1"/>
    <col min="9484" max="9484" width="24.375" style="2" customWidth="1"/>
    <col min="9485" max="9485" width="21.25" style="2" customWidth="1"/>
    <col min="9486" max="9486" width="10" style="2" customWidth="1"/>
    <col min="9487" max="9489" width="18" style="2" customWidth="1"/>
    <col min="9490" max="9721" width="9" style="2"/>
    <col min="9722" max="9722" width="4.125" style="2" customWidth="1"/>
    <col min="9723" max="9723" width="19.25" style="2" customWidth="1"/>
    <col min="9724" max="9724" width="21.375" style="2" customWidth="1"/>
    <col min="9725" max="9725" width="6.25" style="2" customWidth="1"/>
    <col min="9726" max="9726" width="4.125" style="2" customWidth="1"/>
    <col min="9727" max="9727" width="6.25" style="2" customWidth="1"/>
    <col min="9728" max="9728" width="7.125" style="2" customWidth="1"/>
    <col min="9729" max="9729" width="0" style="2" hidden="1" customWidth="1"/>
    <col min="9730" max="9730" width="43.375" style="2" customWidth="1"/>
    <col min="9731" max="9731" width="3.375" style="2" customWidth="1"/>
    <col min="9732" max="9735" width="8.75" style="2" customWidth="1"/>
    <col min="9736" max="9736" width="13.625" style="2" customWidth="1"/>
    <col min="9737" max="9737" width="10.875" style="2" customWidth="1"/>
    <col min="9738" max="9738" width="5.125" style="2" customWidth="1"/>
    <col min="9739" max="9739" width="4.5" style="2" customWidth="1"/>
    <col min="9740" max="9740" width="24.375" style="2" customWidth="1"/>
    <col min="9741" max="9741" width="21.25" style="2" customWidth="1"/>
    <col min="9742" max="9742" width="10" style="2" customWidth="1"/>
    <col min="9743" max="9745" width="18" style="2" customWidth="1"/>
    <col min="9746" max="9977" width="9" style="2"/>
    <col min="9978" max="9978" width="4.125" style="2" customWidth="1"/>
    <col min="9979" max="9979" width="19.25" style="2" customWidth="1"/>
    <col min="9980" max="9980" width="21.375" style="2" customWidth="1"/>
    <col min="9981" max="9981" width="6.25" style="2" customWidth="1"/>
    <col min="9982" max="9982" width="4.125" style="2" customWidth="1"/>
    <col min="9983" max="9983" width="6.25" style="2" customWidth="1"/>
    <col min="9984" max="9984" width="7.125" style="2" customWidth="1"/>
    <col min="9985" max="9985" width="0" style="2" hidden="1" customWidth="1"/>
    <col min="9986" max="9986" width="43.375" style="2" customWidth="1"/>
    <col min="9987" max="9987" width="3.375" style="2" customWidth="1"/>
    <col min="9988" max="9991" width="8.75" style="2" customWidth="1"/>
    <col min="9992" max="9992" width="13.625" style="2" customWidth="1"/>
    <col min="9993" max="9993" width="10.875" style="2" customWidth="1"/>
    <col min="9994" max="9994" width="5.125" style="2" customWidth="1"/>
    <col min="9995" max="9995" width="4.5" style="2" customWidth="1"/>
    <col min="9996" max="9996" width="24.375" style="2" customWidth="1"/>
    <col min="9997" max="9997" width="21.25" style="2" customWidth="1"/>
    <col min="9998" max="9998" width="10" style="2" customWidth="1"/>
    <col min="9999" max="10001" width="18" style="2" customWidth="1"/>
    <col min="10002" max="10233" width="9" style="2"/>
    <col min="10234" max="10234" width="4.125" style="2" customWidth="1"/>
    <col min="10235" max="10235" width="19.25" style="2" customWidth="1"/>
    <col min="10236" max="10236" width="21.375" style="2" customWidth="1"/>
    <col min="10237" max="10237" width="6.25" style="2" customWidth="1"/>
    <col min="10238" max="10238" width="4.125" style="2" customWidth="1"/>
    <col min="10239" max="10239" width="6.25" style="2" customWidth="1"/>
    <col min="10240" max="10240" width="7.125" style="2" customWidth="1"/>
    <col min="10241" max="10241" width="0" style="2" hidden="1" customWidth="1"/>
    <col min="10242" max="10242" width="43.375" style="2" customWidth="1"/>
    <col min="10243" max="10243" width="3.375" style="2" customWidth="1"/>
    <col min="10244" max="10247" width="8.75" style="2" customWidth="1"/>
    <col min="10248" max="10248" width="13.625" style="2" customWidth="1"/>
    <col min="10249" max="10249" width="10.875" style="2" customWidth="1"/>
    <col min="10250" max="10250" width="5.125" style="2" customWidth="1"/>
    <col min="10251" max="10251" width="4.5" style="2" customWidth="1"/>
    <col min="10252" max="10252" width="24.375" style="2" customWidth="1"/>
    <col min="10253" max="10253" width="21.25" style="2" customWidth="1"/>
    <col min="10254" max="10254" width="10" style="2" customWidth="1"/>
    <col min="10255" max="10257" width="18" style="2" customWidth="1"/>
    <col min="10258" max="10489" width="9" style="2"/>
    <col min="10490" max="10490" width="4.125" style="2" customWidth="1"/>
    <col min="10491" max="10491" width="19.25" style="2" customWidth="1"/>
    <col min="10492" max="10492" width="21.375" style="2" customWidth="1"/>
    <col min="10493" max="10493" width="6.25" style="2" customWidth="1"/>
    <col min="10494" max="10494" width="4.125" style="2" customWidth="1"/>
    <col min="10495" max="10495" width="6.25" style="2" customWidth="1"/>
    <col min="10496" max="10496" width="7.125" style="2" customWidth="1"/>
    <col min="10497" max="10497" width="0" style="2" hidden="1" customWidth="1"/>
    <col min="10498" max="10498" width="43.375" style="2" customWidth="1"/>
    <col min="10499" max="10499" width="3.375" style="2" customWidth="1"/>
    <col min="10500" max="10503" width="8.75" style="2" customWidth="1"/>
    <col min="10504" max="10504" width="13.625" style="2" customWidth="1"/>
    <col min="10505" max="10505" width="10.875" style="2" customWidth="1"/>
    <col min="10506" max="10506" width="5.125" style="2" customWidth="1"/>
    <col min="10507" max="10507" width="4.5" style="2" customWidth="1"/>
    <col min="10508" max="10508" width="24.375" style="2" customWidth="1"/>
    <col min="10509" max="10509" width="21.25" style="2" customWidth="1"/>
    <col min="10510" max="10510" width="10" style="2" customWidth="1"/>
    <col min="10511" max="10513" width="18" style="2" customWidth="1"/>
    <col min="10514" max="10745" width="9" style="2"/>
    <col min="10746" max="10746" width="4.125" style="2" customWidth="1"/>
    <col min="10747" max="10747" width="19.25" style="2" customWidth="1"/>
    <col min="10748" max="10748" width="21.375" style="2" customWidth="1"/>
    <col min="10749" max="10749" width="6.25" style="2" customWidth="1"/>
    <col min="10750" max="10750" width="4.125" style="2" customWidth="1"/>
    <col min="10751" max="10751" width="6.25" style="2" customWidth="1"/>
    <col min="10752" max="10752" width="7.125" style="2" customWidth="1"/>
    <col min="10753" max="10753" width="0" style="2" hidden="1" customWidth="1"/>
    <col min="10754" max="10754" width="43.375" style="2" customWidth="1"/>
    <col min="10755" max="10755" width="3.375" style="2" customWidth="1"/>
    <col min="10756" max="10759" width="8.75" style="2" customWidth="1"/>
    <col min="10760" max="10760" width="13.625" style="2" customWidth="1"/>
    <col min="10761" max="10761" width="10.875" style="2" customWidth="1"/>
    <col min="10762" max="10762" width="5.125" style="2" customWidth="1"/>
    <col min="10763" max="10763" width="4.5" style="2" customWidth="1"/>
    <col min="10764" max="10764" width="24.375" style="2" customWidth="1"/>
    <col min="10765" max="10765" width="21.25" style="2" customWidth="1"/>
    <col min="10766" max="10766" width="10" style="2" customWidth="1"/>
    <col min="10767" max="10769" width="18" style="2" customWidth="1"/>
    <col min="10770" max="11001" width="9" style="2"/>
    <col min="11002" max="11002" width="4.125" style="2" customWidth="1"/>
    <col min="11003" max="11003" width="19.25" style="2" customWidth="1"/>
    <col min="11004" max="11004" width="21.375" style="2" customWidth="1"/>
    <col min="11005" max="11005" width="6.25" style="2" customWidth="1"/>
    <col min="11006" max="11006" width="4.125" style="2" customWidth="1"/>
    <col min="11007" max="11007" width="6.25" style="2" customWidth="1"/>
    <col min="11008" max="11008" width="7.125" style="2" customWidth="1"/>
    <col min="11009" max="11009" width="0" style="2" hidden="1" customWidth="1"/>
    <col min="11010" max="11010" width="43.375" style="2" customWidth="1"/>
    <col min="11011" max="11011" width="3.375" style="2" customWidth="1"/>
    <col min="11012" max="11015" width="8.75" style="2" customWidth="1"/>
    <col min="11016" max="11016" width="13.625" style="2" customWidth="1"/>
    <col min="11017" max="11017" width="10.875" style="2" customWidth="1"/>
    <col min="11018" max="11018" width="5.125" style="2" customWidth="1"/>
    <col min="11019" max="11019" width="4.5" style="2" customWidth="1"/>
    <col min="11020" max="11020" width="24.375" style="2" customWidth="1"/>
    <col min="11021" max="11021" width="21.25" style="2" customWidth="1"/>
    <col min="11022" max="11022" width="10" style="2" customWidth="1"/>
    <col min="11023" max="11025" width="18" style="2" customWidth="1"/>
    <col min="11026" max="11257" width="9" style="2"/>
    <col min="11258" max="11258" width="4.125" style="2" customWidth="1"/>
    <col min="11259" max="11259" width="19.25" style="2" customWidth="1"/>
    <col min="11260" max="11260" width="21.375" style="2" customWidth="1"/>
    <col min="11261" max="11261" width="6.25" style="2" customWidth="1"/>
    <col min="11262" max="11262" width="4.125" style="2" customWidth="1"/>
    <col min="11263" max="11263" width="6.25" style="2" customWidth="1"/>
    <col min="11264" max="11264" width="7.125" style="2" customWidth="1"/>
    <col min="11265" max="11265" width="0" style="2" hidden="1" customWidth="1"/>
    <col min="11266" max="11266" width="43.375" style="2" customWidth="1"/>
    <col min="11267" max="11267" width="3.375" style="2" customWidth="1"/>
    <col min="11268" max="11271" width="8.75" style="2" customWidth="1"/>
    <col min="11272" max="11272" width="13.625" style="2" customWidth="1"/>
    <col min="11273" max="11273" width="10.875" style="2" customWidth="1"/>
    <col min="11274" max="11274" width="5.125" style="2" customWidth="1"/>
    <col min="11275" max="11275" width="4.5" style="2" customWidth="1"/>
    <col min="11276" max="11276" width="24.375" style="2" customWidth="1"/>
    <col min="11277" max="11277" width="21.25" style="2" customWidth="1"/>
    <col min="11278" max="11278" width="10" style="2" customWidth="1"/>
    <col min="11279" max="11281" width="18" style="2" customWidth="1"/>
    <col min="11282" max="11513" width="9" style="2"/>
    <col min="11514" max="11514" width="4.125" style="2" customWidth="1"/>
    <col min="11515" max="11515" width="19.25" style="2" customWidth="1"/>
    <col min="11516" max="11516" width="21.375" style="2" customWidth="1"/>
    <col min="11517" max="11517" width="6.25" style="2" customWidth="1"/>
    <col min="11518" max="11518" width="4.125" style="2" customWidth="1"/>
    <col min="11519" max="11519" width="6.25" style="2" customWidth="1"/>
    <col min="11520" max="11520" width="7.125" style="2" customWidth="1"/>
    <col min="11521" max="11521" width="0" style="2" hidden="1" customWidth="1"/>
    <col min="11522" max="11522" width="43.375" style="2" customWidth="1"/>
    <col min="11523" max="11523" width="3.375" style="2" customWidth="1"/>
    <col min="11524" max="11527" width="8.75" style="2" customWidth="1"/>
    <col min="11528" max="11528" width="13.625" style="2" customWidth="1"/>
    <col min="11529" max="11529" width="10.875" style="2" customWidth="1"/>
    <col min="11530" max="11530" width="5.125" style="2" customWidth="1"/>
    <col min="11531" max="11531" width="4.5" style="2" customWidth="1"/>
    <col min="11532" max="11532" width="24.375" style="2" customWidth="1"/>
    <col min="11533" max="11533" width="21.25" style="2" customWidth="1"/>
    <col min="11534" max="11534" width="10" style="2" customWidth="1"/>
    <col min="11535" max="11537" width="18" style="2" customWidth="1"/>
    <col min="11538" max="11769" width="9" style="2"/>
    <col min="11770" max="11770" width="4.125" style="2" customWidth="1"/>
    <col min="11771" max="11771" width="19.25" style="2" customWidth="1"/>
    <col min="11772" max="11772" width="21.375" style="2" customWidth="1"/>
    <col min="11773" max="11773" width="6.25" style="2" customWidth="1"/>
    <col min="11774" max="11774" width="4.125" style="2" customWidth="1"/>
    <col min="11775" max="11775" width="6.25" style="2" customWidth="1"/>
    <col min="11776" max="11776" width="7.125" style="2" customWidth="1"/>
    <col min="11777" max="11777" width="0" style="2" hidden="1" customWidth="1"/>
    <col min="11778" max="11778" width="43.375" style="2" customWidth="1"/>
    <col min="11779" max="11779" width="3.375" style="2" customWidth="1"/>
    <col min="11780" max="11783" width="8.75" style="2" customWidth="1"/>
    <col min="11784" max="11784" width="13.625" style="2" customWidth="1"/>
    <col min="11785" max="11785" width="10.875" style="2" customWidth="1"/>
    <col min="11786" max="11786" width="5.125" style="2" customWidth="1"/>
    <col min="11787" max="11787" width="4.5" style="2" customWidth="1"/>
    <col min="11788" max="11788" width="24.375" style="2" customWidth="1"/>
    <col min="11789" max="11789" width="21.25" style="2" customWidth="1"/>
    <col min="11790" max="11790" width="10" style="2" customWidth="1"/>
    <col min="11791" max="11793" width="18" style="2" customWidth="1"/>
    <col min="11794" max="12025" width="9" style="2"/>
    <col min="12026" max="12026" width="4.125" style="2" customWidth="1"/>
    <col min="12027" max="12027" width="19.25" style="2" customWidth="1"/>
    <col min="12028" max="12028" width="21.375" style="2" customWidth="1"/>
    <col min="12029" max="12029" width="6.25" style="2" customWidth="1"/>
    <col min="12030" max="12030" width="4.125" style="2" customWidth="1"/>
    <col min="12031" max="12031" width="6.25" style="2" customWidth="1"/>
    <col min="12032" max="12032" width="7.125" style="2" customWidth="1"/>
    <col min="12033" max="12033" width="0" style="2" hidden="1" customWidth="1"/>
    <col min="12034" max="12034" width="43.375" style="2" customWidth="1"/>
    <col min="12035" max="12035" width="3.375" style="2" customWidth="1"/>
    <col min="12036" max="12039" width="8.75" style="2" customWidth="1"/>
    <col min="12040" max="12040" width="13.625" style="2" customWidth="1"/>
    <col min="12041" max="12041" width="10.875" style="2" customWidth="1"/>
    <col min="12042" max="12042" width="5.125" style="2" customWidth="1"/>
    <col min="12043" max="12043" width="4.5" style="2" customWidth="1"/>
    <col min="12044" max="12044" width="24.375" style="2" customWidth="1"/>
    <col min="12045" max="12045" width="21.25" style="2" customWidth="1"/>
    <col min="12046" max="12046" width="10" style="2" customWidth="1"/>
    <col min="12047" max="12049" width="18" style="2" customWidth="1"/>
    <col min="12050" max="12281" width="9" style="2"/>
    <col min="12282" max="12282" width="4.125" style="2" customWidth="1"/>
    <col min="12283" max="12283" width="19.25" style="2" customWidth="1"/>
    <col min="12284" max="12284" width="21.375" style="2" customWidth="1"/>
    <col min="12285" max="12285" width="6.25" style="2" customWidth="1"/>
    <col min="12286" max="12286" width="4.125" style="2" customWidth="1"/>
    <col min="12287" max="12287" width="6.25" style="2" customWidth="1"/>
    <col min="12288" max="12288" width="7.125" style="2" customWidth="1"/>
    <col min="12289" max="12289" width="0" style="2" hidden="1" customWidth="1"/>
    <col min="12290" max="12290" width="43.375" style="2" customWidth="1"/>
    <col min="12291" max="12291" width="3.375" style="2" customWidth="1"/>
    <col min="12292" max="12295" width="8.75" style="2" customWidth="1"/>
    <col min="12296" max="12296" width="13.625" style="2" customWidth="1"/>
    <col min="12297" max="12297" width="10.875" style="2" customWidth="1"/>
    <col min="12298" max="12298" width="5.125" style="2" customWidth="1"/>
    <col min="12299" max="12299" width="4.5" style="2" customWidth="1"/>
    <col min="12300" max="12300" width="24.375" style="2" customWidth="1"/>
    <col min="12301" max="12301" width="21.25" style="2" customWidth="1"/>
    <col min="12302" max="12302" width="10" style="2" customWidth="1"/>
    <col min="12303" max="12305" width="18" style="2" customWidth="1"/>
    <col min="12306" max="12537" width="9" style="2"/>
    <col min="12538" max="12538" width="4.125" style="2" customWidth="1"/>
    <col min="12539" max="12539" width="19.25" style="2" customWidth="1"/>
    <col min="12540" max="12540" width="21.375" style="2" customWidth="1"/>
    <col min="12541" max="12541" width="6.25" style="2" customWidth="1"/>
    <col min="12542" max="12542" width="4.125" style="2" customWidth="1"/>
    <col min="12543" max="12543" width="6.25" style="2" customWidth="1"/>
    <col min="12544" max="12544" width="7.125" style="2" customWidth="1"/>
    <col min="12545" max="12545" width="0" style="2" hidden="1" customWidth="1"/>
    <col min="12546" max="12546" width="43.375" style="2" customWidth="1"/>
    <col min="12547" max="12547" width="3.375" style="2" customWidth="1"/>
    <col min="12548" max="12551" width="8.75" style="2" customWidth="1"/>
    <col min="12552" max="12552" width="13.625" style="2" customWidth="1"/>
    <col min="12553" max="12553" width="10.875" style="2" customWidth="1"/>
    <col min="12554" max="12554" width="5.125" style="2" customWidth="1"/>
    <col min="12555" max="12555" width="4.5" style="2" customWidth="1"/>
    <col min="12556" max="12556" width="24.375" style="2" customWidth="1"/>
    <col min="12557" max="12557" width="21.25" style="2" customWidth="1"/>
    <col min="12558" max="12558" width="10" style="2" customWidth="1"/>
    <col min="12559" max="12561" width="18" style="2" customWidth="1"/>
    <col min="12562" max="12793" width="9" style="2"/>
    <col min="12794" max="12794" width="4.125" style="2" customWidth="1"/>
    <col min="12795" max="12795" width="19.25" style="2" customWidth="1"/>
    <col min="12796" max="12796" width="21.375" style="2" customWidth="1"/>
    <col min="12797" max="12797" width="6.25" style="2" customWidth="1"/>
    <col min="12798" max="12798" width="4.125" style="2" customWidth="1"/>
    <col min="12799" max="12799" width="6.25" style="2" customWidth="1"/>
    <col min="12800" max="12800" width="7.125" style="2" customWidth="1"/>
    <col min="12801" max="12801" width="0" style="2" hidden="1" customWidth="1"/>
    <col min="12802" max="12802" width="43.375" style="2" customWidth="1"/>
    <col min="12803" max="12803" width="3.375" style="2" customWidth="1"/>
    <col min="12804" max="12807" width="8.75" style="2" customWidth="1"/>
    <col min="12808" max="12808" width="13.625" style="2" customWidth="1"/>
    <col min="12809" max="12809" width="10.875" style="2" customWidth="1"/>
    <col min="12810" max="12810" width="5.125" style="2" customWidth="1"/>
    <col min="12811" max="12811" width="4.5" style="2" customWidth="1"/>
    <col min="12812" max="12812" width="24.375" style="2" customWidth="1"/>
    <col min="12813" max="12813" width="21.25" style="2" customWidth="1"/>
    <col min="12814" max="12814" width="10" style="2" customWidth="1"/>
    <col min="12815" max="12817" width="18" style="2" customWidth="1"/>
    <col min="12818" max="13049" width="9" style="2"/>
    <col min="13050" max="13050" width="4.125" style="2" customWidth="1"/>
    <col min="13051" max="13051" width="19.25" style="2" customWidth="1"/>
    <col min="13052" max="13052" width="21.375" style="2" customWidth="1"/>
    <col min="13053" max="13053" width="6.25" style="2" customWidth="1"/>
    <col min="13054" max="13054" width="4.125" style="2" customWidth="1"/>
    <col min="13055" max="13055" width="6.25" style="2" customWidth="1"/>
    <col min="13056" max="13056" width="7.125" style="2" customWidth="1"/>
    <col min="13057" max="13057" width="0" style="2" hidden="1" customWidth="1"/>
    <col min="13058" max="13058" width="43.375" style="2" customWidth="1"/>
    <col min="13059" max="13059" width="3.375" style="2" customWidth="1"/>
    <col min="13060" max="13063" width="8.75" style="2" customWidth="1"/>
    <col min="13064" max="13064" width="13.625" style="2" customWidth="1"/>
    <col min="13065" max="13065" width="10.875" style="2" customWidth="1"/>
    <col min="13066" max="13066" width="5.125" style="2" customWidth="1"/>
    <col min="13067" max="13067" width="4.5" style="2" customWidth="1"/>
    <col min="13068" max="13068" width="24.375" style="2" customWidth="1"/>
    <col min="13069" max="13069" width="21.25" style="2" customWidth="1"/>
    <col min="13070" max="13070" width="10" style="2" customWidth="1"/>
    <col min="13071" max="13073" width="18" style="2" customWidth="1"/>
    <col min="13074" max="13305" width="9" style="2"/>
    <col min="13306" max="13306" width="4.125" style="2" customWidth="1"/>
    <col min="13307" max="13307" width="19.25" style="2" customWidth="1"/>
    <col min="13308" max="13308" width="21.375" style="2" customWidth="1"/>
    <col min="13309" max="13309" width="6.25" style="2" customWidth="1"/>
    <col min="13310" max="13310" width="4.125" style="2" customWidth="1"/>
    <col min="13311" max="13311" width="6.25" style="2" customWidth="1"/>
    <col min="13312" max="13312" width="7.125" style="2" customWidth="1"/>
    <col min="13313" max="13313" width="0" style="2" hidden="1" customWidth="1"/>
    <col min="13314" max="13314" width="43.375" style="2" customWidth="1"/>
    <col min="13315" max="13315" width="3.375" style="2" customWidth="1"/>
    <col min="13316" max="13319" width="8.75" style="2" customWidth="1"/>
    <col min="13320" max="13320" width="13.625" style="2" customWidth="1"/>
    <col min="13321" max="13321" width="10.875" style="2" customWidth="1"/>
    <col min="13322" max="13322" width="5.125" style="2" customWidth="1"/>
    <col min="13323" max="13323" width="4.5" style="2" customWidth="1"/>
    <col min="13324" max="13324" width="24.375" style="2" customWidth="1"/>
    <col min="13325" max="13325" width="21.25" style="2" customWidth="1"/>
    <col min="13326" max="13326" width="10" style="2" customWidth="1"/>
    <col min="13327" max="13329" width="18" style="2" customWidth="1"/>
    <col min="13330" max="13561" width="9" style="2"/>
    <col min="13562" max="13562" width="4.125" style="2" customWidth="1"/>
    <col min="13563" max="13563" width="19.25" style="2" customWidth="1"/>
    <col min="13564" max="13564" width="21.375" style="2" customWidth="1"/>
    <col min="13565" max="13565" width="6.25" style="2" customWidth="1"/>
    <col min="13566" max="13566" width="4.125" style="2" customWidth="1"/>
    <col min="13567" max="13567" width="6.25" style="2" customWidth="1"/>
    <col min="13568" max="13568" width="7.125" style="2" customWidth="1"/>
    <col min="13569" max="13569" width="0" style="2" hidden="1" customWidth="1"/>
    <col min="13570" max="13570" width="43.375" style="2" customWidth="1"/>
    <col min="13571" max="13571" width="3.375" style="2" customWidth="1"/>
    <col min="13572" max="13575" width="8.75" style="2" customWidth="1"/>
    <col min="13576" max="13576" width="13.625" style="2" customWidth="1"/>
    <col min="13577" max="13577" width="10.875" style="2" customWidth="1"/>
    <col min="13578" max="13578" width="5.125" style="2" customWidth="1"/>
    <col min="13579" max="13579" width="4.5" style="2" customWidth="1"/>
    <col min="13580" max="13580" width="24.375" style="2" customWidth="1"/>
    <col min="13581" max="13581" width="21.25" style="2" customWidth="1"/>
    <col min="13582" max="13582" width="10" style="2" customWidth="1"/>
    <col min="13583" max="13585" width="18" style="2" customWidth="1"/>
    <col min="13586" max="13817" width="9" style="2"/>
    <col min="13818" max="13818" width="4.125" style="2" customWidth="1"/>
    <col min="13819" max="13819" width="19.25" style="2" customWidth="1"/>
    <col min="13820" max="13820" width="21.375" style="2" customWidth="1"/>
    <col min="13821" max="13821" width="6.25" style="2" customWidth="1"/>
    <col min="13822" max="13822" width="4.125" style="2" customWidth="1"/>
    <col min="13823" max="13823" width="6.25" style="2" customWidth="1"/>
    <col min="13824" max="13824" width="7.125" style="2" customWidth="1"/>
    <col min="13825" max="13825" width="0" style="2" hidden="1" customWidth="1"/>
    <col min="13826" max="13826" width="43.375" style="2" customWidth="1"/>
    <col min="13827" max="13827" width="3.375" style="2" customWidth="1"/>
    <col min="13828" max="13831" width="8.75" style="2" customWidth="1"/>
    <col min="13832" max="13832" width="13.625" style="2" customWidth="1"/>
    <col min="13833" max="13833" width="10.875" style="2" customWidth="1"/>
    <col min="13834" max="13834" width="5.125" style="2" customWidth="1"/>
    <col min="13835" max="13835" width="4.5" style="2" customWidth="1"/>
    <col min="13836" max="13836" width="24.375" style="2" customWidth="1"/>
    <col min="13837" max="13837" width="21.25" style="2" customWidth="1"/>
    <col min="13838" max="13838" width="10" style="2" customWidth="1"/>
    <col min="13839" max="13841" width="18" style="2" customWidth="1"/>
    <col min="13842" max="14073" width="9" style="2"/>
    <col min="14074" max="14074" width="4.125" style="2" customWidth="1"/>
    <col min="14075" max="14075" width="19.25" style="2" customWidth="1"/>
    <col min="14076" max="14076" width="21.375" style="2" customWidth="1"/>
    <col min="14077" max="14077" width="6.25" style="2" customWidth="1"/>
    <col min="14078" max="14078" width="4.125" style="2" customWidth="1"/>
    <col min="14079" max="14079" width="6.25" style="2" customWidth="1"/>
    <col min="14080" max="14080" width="7.125" style="2" customWidth="1"/>
    <col min="14081" max="14081" width="0" style="2" hidden="1" customWidth="1"/>
    <col min="14082" max="14082" width="43.375" style="2" customWidth="1"/>
    <col min="14083" max="14083" width="3.375" style="2" customWidth="1"/>
    <col min="14084" max="14087" width="8.75" style="2" customWidth="1"/>
    <col min="14088" max="14088" width="13.625" style="2" customWidth="1"/>
    <col min="14089" max="14089" width="10.875" style="2" customWidth="1"/>
    <col min="14090" max="14090" width="5.125" style="2" customWidth="1"/>
    <col min="14091" max="14091" width="4.5" style="2" customWidth="1"/>
    <col min="14092" max="14092" width="24.375" style="2" customWidth="1"/>
    <col min="14093" max="14093" width="21.25" style="2" customWidth="1"/>
    <col min="14094" max="14094" width="10" style="2" customWidth="1"/>
    <col min="14095" max="14097" width="18" style="2" customWidth="1"/>
    <col min="14098" max="14329" width="9" style="2"/>
    <col min="14330" max="14330" width="4.125" style="2" customWidth="1"/>
    <col min="14331" max="14331" width="19.25" style="2" customWidth="1"/>
    <col min="14332" max="14332" width="21.375" style="2" customWidth="1"/>
    <col min="14333" max="14333" width="6.25" style="2" customWidth="1"/>
    <col min="14334" max="14334" width="4.125" style="2" customWidth="1"/>
    <col min="14335" max="14335" width="6.25" style="2" customWidth="1"/>
    <col min="14336" max="14336" width="7.125" style="2" customWidth="1"/>
    <col min="14337" max="14337" width="0" style="2" hidden="1" customWidth="1"/>
    <col min="14338" max="14338" width="43.375" style="2" customWidth="1"/>
    <col min="14339" max="14339" width="3.375" style="2" customWidth="1"/>
    <col min="14340" max="14343" width="8.75" style="2" customWidth="1"/>
    <col min="14344" max="14344" width="13.625" style="2" customWidth="1"/>
    <col min="14345" max="14345" width="10.875" style="2" customWidth="1"/>
    <col min="14346" max="14346" width="5.125" style="2" customWidth="1"/>
    <col min="14347" max="14347" width="4.5" style="2" customWidth="1"/>
    <col min="14348" max="14348" width="24.375" style="2" customWidth="1"/>
    <col min="14349" max="14349" width="21.25" style="2" customWidth="1"/>
    <col min="14350" max="14350" width="10" style="2" customWidth="1"/>
    <col min="14351" max="14353" width="18" style="2" customWidth="1"/>
    <col min="14354" max="14585" width="9" style="2"/>
    <col min="14586" max="14586" width="4.125" style="2" customWidth="1"/>
    <col min="14587" max="14587" width="19.25" style="2" customWidth="1"/>
    <col min="14588" max="14588" width="21.375" style="2" customWidth="1"/>
    <col min="14589" max="14589" width="6.25" style="2" customWidth="1"/>
    <col min="14590" max="14590" width="4.125" style="2" customWidth="1"/>
    <col min="14591" max="14591" width="6.25" style="2" customWidth="1"/>
    <col min="14592" max="14592" width="7.125" style="2" customWidth="1"/>
    <col min="14593" max="14593" width="0" style="2" hidden="1" customWidth="1"/>
    <col min="14594" max="14594" width="43.375" style="2" customWidth="1"/>
    <col min="14595" max="14595" width="3.375" style="2" customWidth="1"/>
    <col min="14596" max="14599" width="8.75" style="2" customWidth="1"/>
    <col min="14600" max="14600" width="13.625" style="2" customWidth="1"/>
    <col min="14601" max="14601" width="10.875" style="2" customWidth="1"/>
    <col min="14602" max="14602" width="5.125" style="2" customWidth="1"/>
    <col min="14603" max="14603" width="4.5" style="2" customWidth="1"/>
    <col min="14604" max="14604" width="24.375" style="2" customWidth="1"/>
    <col min="14605" max="14605" width="21.25" style="2" customWidth="1"/>
    <col min="14606" max="14606" width="10" style="2" customWidth="1"/>
    <col min="14607" max="14609" width="18" style="2" customWidth="1"/>
    <col min="14610" max="14841" width="9" style="2"/>
    <col min="14842" max="14842" width="4.125" style="2" customWidth="1"/>
    <col min="14843" max="14843" width="19.25" style="2" customWidth="1"/>
    <col min="14844" max="14844" width="21.375" style="2" customWidth="1"/>
    <col min="14845" max="14845" width="6.25" style="2" customWidth="1"/>
    <col min="14846" max="14846" width="4.125" style="2" customWidth="1"/>
    <col min="14847" max="14847" width="6.25" style="2" customWidth="1"/>
    <col min="14848" max="14848" width="7.125" style="2" customWidth="1"/>
    <col min="14849" max="14849" width="0" style="2" hidden="1" customWidth="1"/>
    <col min="14850" max="14850" width="43.375" style="2" customWidth="1"/>
    <col min="14851" max="14851" width="3.375" style="2" customWidth="1"/>
    <col min="14852" max="14855" width="8.75" style="2" customWidth="1"/>
    <col min="14856" max="14856" width="13.625" style="2" customWidth="1"/>
    <col min="14857" max="14857" width="10.875" style="2" customWidth="1"/>
    <col min="14858" max="14858" width="5.125" style="2" customWidth="1"/>
    <col min="14859" max="14859" width="4.5" style="2" customWidth="1"/>
    <col min="14860" max="14860" width="24.375" style="2" customWidth="1"/>
    <col min="14861" max="14861" width="21.25" style="2" customWidth="1"/>
    <col min="14862" max="14862" width="10" style="2" customWidth="1"/>
    <col min="14863" max="14865" width="18" style="2" customWidth="1"/>
    <col min="14866" max="15097" width="9" style="2"/>
    <col min="15098" max="15098" width="4.125" style="2" customWidth="1"/>
    <col min="15099" max="15099" width="19.25" style="2" customWidth="1"/>
    <col min="15100" max="15100" width="21.375" style="2" customWidth="1"/>
    <col min="15101" max="15101" width="6.25" style="2" customWidth="1"/>
    <col min="15102" max="15102" width="4.125" style="2" customWidth="1"/>
    <col min="15103" max="15103" width="6.25" style="2" customWidth="1"/>
    <col min="15104" max="15104" width="7.125" style="2" customWidth="1"/>
    <col min="15105" max="15105" width="0" style="2" hidden="1" customWidth="1"/>
    <col min="15106" max="15106" width="43.375" style="2" customWidth="1"/>
    <col min="15107" max="15107" width="3.375" style="2" customWidth="1"/>
    <col min="15108" max="15111" width="8.75" style="2" customWidth="1"/>
    <col min="15112" max="15112" width="13.625" style="2" customWidth="1"/>
    <col min="15113" max="15113" width="10.875" style="2" customWidth="1"/>
    <col min="15114" max="15114" width="5.125" style="2" customWidth="1"/>
    <col min="15115" max="15115" width="4.5" style="2" customWidth="1"/>
    <col min="15116" max="15116" width="24.375" style="2" customWidth="1"/>
    <col min="15117" max="15117" width="21.25" style="2" customWidth="1"/>
    <col min="15118" max="15118" width="10" style="2" customWidth="1"/>
    <col min="15119" max="15121" width="18" style="2" customWidth="1"/>
    <col min="15122" max="15353" width="9" style="2"/>
    <col min="15354" max="15354" width="4.125" style="2" customWidth="1"/>
    <col min="15355" max="15355" width="19.25" style="2" customWidth="1"/>
    <col min="15356" max="15356" width="21.375" style="2" customWidth="1"/>
    <col min="15357" max="15357" width="6.25" style="2" customWidth="1"/>
    <col min="15358" max="15358" width="4.125" style="2" customWidth="1"/>
    <col min="15359" max="15359" width="6.25" style="2" customWidth="1"/>
    <col min="15360" max="15360" width="7.125" style="2" customWidth="1"/>
    <col min="15361" max="15361" width="0" style="2" hidden="1" customWidth="1"/>
    <col min="15362" max="15362" width="43.375" style="2" customWidth="1"/>
    <col min="15363" max="15363" width="3.375" style="2" customWidth="1"/>
    <col min="15364" max="15367" width="8.75" style="2" customWidth="1"/>
    <col min="15368" max="15368" width="13.625" style="2" customWidth="1"/>
    <col min="15369" max="15369" width="10.875" style="2" customWidth="1"/>
    <col min="15370" max="15370" width="5.125" style="2" customWidth="1"/>
    <col min="15371" max="15371" width="4.5" style="2" customWidth="1"/>
    <col min="15372" max="15372" width="24.375" style="2" customWidth="1"/>
    <col min="15373" max="15373" width="21.25" style="2" customWidth="1"/>
    <col min="15374" max="15374" width="10" style="2" customWidth="1"/>
    <col min="15375" max="15377" width="18" style="2" customWidth="1"/>
    <col min="15378" max="15609" width="9" style="2"/>
    <col min="15610" max="15610" width="4.125" style="2" customWidth="1"/>
    <col min="15611" max="15611" width="19.25" style="2" customWidth="1"/>
    <col min="15612" max="15612" width="21.375" style="2" customWidth="1"/>
    <col min="15613" max="15613" width="6.25" style="2" customWidth="1"/>
    <col min="15614" max="15614" width="4.125" style="2" customWidth="1"/>
    <col min="15615" max="15615" width="6.25" style="2" customWidth="1"/>
    <col min="15616" max="15616" width="7.125" style="2" customWidth="1"/>
    <col min="15617" max="15617" width="0" style="2" hidden="1" customWidth="1"/>
    <col min="15618" max="15618" width="43.375" style="2" customWidth="1"/>
    <col min="15619" max="15619" width="3.375" style="2" customWidth="1"/>
    <col min="15620" max="15623" width="8.75" style="2" customWidth="1"/>
    <col min="15624" max="15624" width="13.625" style="2" customWidth="1"/>
    <col min="15625" max="15625" width="10.875" style="2" customWidth="1"/>
    <col min="15626" max="15626" width="5.125" style="2" customWidth="1"/>
    <col min="15627" max="15627" width="4.5" style="2" customWidth="1"/>
    <col min="15628" max="15628" width="24.375" style="2" customWidth="1"/>
    <col min="15629" max="15629" width="21.25" style="2" customWidth="1"/>
    <col min="15630" max="15630" width="10" style="2" customWidth="1"/>
    <col min="15631" max="15633" width="18" style="2" customWidth="1"/>
    <col min="15634" max="15865" width="9" style="2"/>
    <col min="15866" max="15866" width="4.125" style="2" customWidth="1"/>
    <col min="15867" max="15867" width="19.25" style="2" customWidth="1"/>
    <col min="15868" max="15868" width="21.375" style="2" customWidth="1"/>
    <col min="15869" max="15869" width="6.25" style="2" customWidth="1"/>
    <col min="15870" max="15870" width="4.125" style="2" customWidth="1"/>
    <col min="15871" max="15871" width="6.25" style="2" customWidth="1"/>
    <col min="15872" max="15872" width="7.125" style="2" customWidth="1"/>
    <col min="15873" max="15873" width="0" style="2" hidden="1" customWidth="1"/>
    <col min="15874" max="15874" width="43.375" style="2" customWidth="1"/>
    <col min="15875" max="15875" width="3.375" style="2" customWidth="1"/>
    <col min="15876" max="15879" width="8.75" style="2" customWidth="1"/>
    <col min="15880" max="15880" width="13.625" style="2" customWidth="1"/>
    <col min="15881" max="15881" width="10.875" style="2" customWidth="1"/>
    <col min="15882" max="15882" width="5.125" style="2" customWidth="1"/>
    <col min="15883" max="15883" width="4.5" style="2" customWidth="1"/>
    <col min="15884" max="15884" width="24.375" style="2" customWidth="1"/>
    <col min="15885" max="15885" width="21.25" style="2" customWidth="1"/>
    <col min="15886" max="15886" width="10" style="2" customWidth="1"/>
    <col min="15887" max="15889" width="18" style="2" customWidth="1"/>
    <col min="15890" max="16121" width="9" style="2"/>
    <col min="16122" max="16122" width="4.125" style="2" customWidth="1"/>
    <col min="16123" max="16123" width="19.25" style="2" customWidth="1"/>
    <col min="16124" max="16124" width="21.375" style="2" customWidth="1"/>
    <col min="16125" max="16125" width="6.25" style="2" customWidth="1"/>
    <col min="16126" max="16126" width="4.125" style="2" customWidth="1"/>
    <col min="16127" max="16127" width="6.25" style="2" customWidth="1"/>
    <col min="16128" max="16128" width="7.125" style="2" customWidth="1"/>
    <col min="16129" max="16129" width="0" style="2" hidden="1" customWidth="1"/>
    <col min="16130" max="16130" width="43.375" style="2" customWidth="1"/>
    <col min="16131" max="16131" width="3.375" style="2" customWidth="1"/>
    <col min="16132" max="16135" width="8.75" style="2" customWidth="1"/>
    <col min="16136" max="16136" width="13.625" style="2" customWidth="1"/>
    <col min="16137" max="16137" width="10.875" style="2" customWidth="1"/>
    <col min="16138" max="16138" width="5.125" style="2" customWidth="1"/>
    <col min="16139" max="16139" width="4.5" style="2" customWidth="1"/>
    <col min="16140" max="16140" width="24.375" style="2" customWidth="1"/>
    <col min="16141" max="16141" width="21.25" style="2" customWidth="1"/>
    <col min="16142" max="16142" width="10" style="2" customWidth="1"/>
    <col min="16143" max="16145" width="18" style="2" customWidth="1"/>
    <col min="16146" max="16384" width="9" style="2"/>
  </cols>
  <sheetData>
    <row r="1" spans="1:17" ht="30.75" customHeight="1" x14ac:dyDescent="0.15">
      <c r="A1" s="85" t="s">
        <v>85</v>
      </c>
      <c r="B1" s="85"/>
      <c r="C1" s="86" t="s">
        <v>1</v>
      </c>
      <c r="D1" s="86"/>
      <c r="E1" s="86"/>
      <c r="F1" s="86"/>
      <c r="G1" s="86"/>
      <c r="H1" s="86"/>
      <c r="I1" s="86"/>
      <c r="J1" s="86"/>
      <c r="K1" s="86"/>
      <c r="L1" s="1"/>
      <c r="M1" s="1"/>
      <c r="N1" s="1"/>
      <c r="O1" s="2"/>
      <c r="P1" s="2"/>
      <c r="Q1" s="2"/>
    </row>
    <row r="2" spans="1:17" ht="18.75" customHeight="1" x14ac:dyDescent="0.15">
      <c r="A2" s="74"/>
      <c r="B2" s="74"/>
      <c r="C2" s="75"/>
      <c r="D2" s="3"/>
      <c r="E2" s="75"/>
      <c r="F2" s="4"/>
      <c r="G2" s="4"/>
      <c r="H2" s="4"/>
      <c r="I2" s="75"/>
      <c r="J2" s="75"/>
      <c r="K2" s="87" t="s">
        <v>2</v>
      </c>
      <c r="L2" s="87"/>
      <c r="M2" s="87"/>
      <c r="N2" s="1"/>
      <c r="O2" s="2"/>
      <c r="P2" s="2"/>
      <c r="Q2" s="2"/>
    </row>
    <row r="3" spans="1:17" ht="15.75" customHeight="1" x14ac:dyDescent="0.15">
      <c r="A3" s="74"/>
      <c r="B3" s="74"/>
      <c r="C3" s="75"/>
      <c r="D3" s="3"/>
      <c r="E3" s="75"/>
      <c r="F3" s="4"/>
      <c r="G3" s="5"/>
      <c r="H3" s="5"/>
      <c r="I3" s="75"/>
      <c r="J3" s="6"/>
      <c r="K3" s="7" t="s">
        <v>3</v>
      </c>
      <c r="L3" s="8" t="s">
        <v>4</v>
      </c>
      <c r="M3" s="8" t="s">
        <v>5</v>
      </c>
      <c r="N3" s="9"/>
      <c r="O3" s="2"/>
      <c r="P3" s="2"/>
      <c r="Q3" s="2"/>
    </row>
    <row r="4" spans="1:17" ht="30" customHeight="1" x14ac:dyDescent="0.15">
      <c r="A4" s="74"/>
      <c r="B4" s="74"/>
      <c r="C4" s="75"/>
      <c r="D4" s="3"/>
      <c r="E4" s="75"/>
      <c r="F4" s="4"/>
      <c r="G4" s="5"/>
      <c r="H4" s="5"/>
      <c r="I4" s="75"/>
      <c r="J4" s="10" t="s">
        <v>6</v>
      </c>
      <c r="K4" s="11"/>
      <c r="L4" s="12"/>
      <c r="M4" s="12"/>
      <c r="N4" s="13"/>
      <c r="O4" s="2"/>
      <c r="P4" s="2"/>
      <c r="Q4" s="2"/>
    </row>
    <row r="5" spans="1:17" ht="30" customHeight="1" x14ac:dyDescent="0.15">
      <c r="A5" s="74"/>
      <c r="B5" s="74"/>
      <c r="C5" s="75"/>
      <c r="D5" s="3"/>
      <c r="E5" s="75"/>
      <c r="F5" s="4"/>
      <c r="G5" s="5"/>
      <c r="H5" s="5"/>
      <c r="I5" s="75"/>
      <c r="J5" s="10" t="s">
        <v>7</v>
      </c>
      <c r="K5" s="11"/>
      <c r="L5" s="12"/>
      <c r="M5" s="12"/>
      <c r="N5" s="13"/>
      <c r="O5" s="2"/>
      <c r="P5" s="2"/>
      <c r="Q5" s="2"/>
    </row>
    <row r="6" spans="1:17" ht="30" customHeight="1" x14ac:dyDescent="0.15">
      <c r="A6" s="74"/>
      <c r="B6" s="74"/>
      <c r="C6" s="75"/>
      <c r="D6" s="3"/>
      <c r="E6" s="75"/>
      <c r="F6" s="4"/>
      <c r="G6" s="14"/>
      <c r="H6" s="14"/>
      <c r="I6" s="75"/>
      <c r="J6" s="10" t="s">
        <v>8</v>
      </c>
      <c r="K6" s="11"/>
      <c r="L6" s="12"/>
      <c r="M6" s="12"/>
      <c r="N6" s="13"/>
      <c r="O6" s="88" t="s">
        <v>9</v>
      </c>
      <c r="P6" s="89"/>
      <c r="Q6" s="77"/>
    </row>
    <row r="7" spans="1:17" ht="24" customHeight="1" thickBot="1" x14ac:dyDescent="0.3">
      <c r="A7" s="90" t="s">
        <v>201</v>
      </c>
      <c r="B7" s="91"/>
      <c r="C7" s="91"/>
      <c r="D7" s="91"/>
      <c r="E7" s="91"/>
      <c r="F7" s="76"/>
      <c r="G7" s="76"/>
      <c r="H7" s="76"/>
      <c r="I7" s="2"/>
      <c r="J7" s="2"/>
      <c r="K7" s="78"/>
      <c r="L7" s="15"/>
      <c r="M7" s="1"/>
      <c r="N7" s="1"/>
      <c r="O7" s="92" t="s">
        <v>86</v>
      </c>
      <c r="P7" s="93"/>
      <c r="Q7" s="79"/>
    </row>
    <row r="8" spans="1:17" ht="21.75" thickBot="1" x14ac:dyDescent="0.2">
      <c r="A8" s="58"/>
      <c r="B8" s="27" t="s">
        <v>11</v>
      </c>
      <c r="C8" s="27" t="s">
        <v>12</v>
      </c>
      <c r="D8" s="28" t="s">
        <v>13</v>
      </c>
      <c r="E8" s="27" t="s">
        <v>14</v>
      </c>
      <c r="F8" s="29" t="s">
        <v>15</v>
      </c>
      <c r="G8" s="29" t="s">
        <v>16</v>
      </c>
      <c r="H8" s="81" t="s">
        <v>17</v>
      </c>
      <c r="I8" s="95" t="s">
        <v>18</v>
      </c>
      <c r="J8" s="96"/>
      <c r="K8" s="97" t="s">
        <v>19</v>
      </c>
      <c r="L8" s="98"/>
      <c r="M8" s="30" t="s">
        <v>20</v>
      </c>
      <c r="N8" s="31" t="s">
        <v>21</v>
      </c>
      <c r="O8" s="32" t="s">
        <v>22</v>
      </c>
      <c r="P8" s="33" t="s">
        <v>23</v>
      </c>
      <c r="Q8" s="16"/>
    </row>
    <row r="9" spans="1:17" ht="18.75" customHeight="1" x14ac:dyDescent="0.15">
      <c r="A9" s="82" t="s">
        <v>59</v>
      </c>
      <c r="B9" s="34" t="s">
        <v>32</v>
      </c>
      <c r="C9" s="34"/>
      <c r="D9" s="35"/>
      <c r="E9" s="36"/>
      <c r="F9" s="36"/>
      <c r="G9" s="37"/>
      <c r="H9" s="37"/>
      <c r="I9" s="99"/>
      <c r="J9" s="100"/>
      <c r="K9" s="38" t="s">
        <v>32</v>
      </c>
      <c r="L9" s="39">
        <f>ROUNDUP((K4*M9)+(K5*M9*0.75)+(K6*(M9*2)),2)</f>
        <v>0</v>
      </c>
      <c r="M9" s="35">
        <v>110</v>
      </c>
      <c r="N9" s="40">
        <f>ROUNDUP(M9*0.75,2)</f>
        <v>82.5</v>
      </c>
      <c r="O9" s="41"/>
      <c r="P9" s="67"/>
    </row>
    <row r="10" spans="1:17" ht="18.75" customHeight="1" x14ac:dyDescent="0.15">
      <c r="A10" s="83"/>
      <c r="B10" s="42"/>
      <c r="C10" s="42"/>
      <c r="D10" s="43"/>
      <c r="E10" s="44"/>
      <c r="F10" s="44"/>
      <c r="G10" s="45"/>
      <c r="H10" s="45"/>
      <c r="I10" s="101"/>
      <c r="J10" s="101"/>
      <c r="K10" s="46"/>
      <c r="L10" s="47"/>
      <c r="M10" s="43"/>
      <c r="N10" s="48"/>
      <c r="O10" s="49"/>
      <c r="P10" s="68"/>
    </row>
    <row r="11" spans="1:17" ht="18.75" customHeight="1" x14ac:dyDescent="0.15">
      <c r="A11" s="83"/>
      <c r="B11" s="50"/>
      <c r="C11" s="50"/>
      <c r="D11" s="51"/>
      <c r="E11" s="52"/>
      <c r="F11" s="52"/>
      <c r="G11" s="53"/>
      <c r="H11" s="53"/>
      <c r="I11" s="102"/>
      <c r="J11" s="102"/>
      <c r="K11" s="54"/>
      <c r="L11" s="55"/>
      <c r="M11" s="51"/>
      <c r="N11" s="56"/>
      <c r="O11" s="57"/>
      <c r="P11" s="69"/>
    </row>
    <row r="12" spans="1:17" ht="18.75" customHeight="1" x14ac:dyDescent="0.15">
      <c r="A12" s="83"/>
      <c r="B12" s="42" t="s">
        <v>176</v>
      </c>
      <c r="C12" s="42" t="s">
        <v>132</v>
      </c>
      <c r="D12" s="43">
        <v>20</v>
      </c>
      <c r="E12" s="44" t="s">
        <v>34</v>
      </c>
      <c r="F12" s="44">
        <f>ROUNDUP(D12*0.75,2)</f>
        <v>15</v>
      </c>
      <c r="G12" s="45">
        <f>ROUNDUP((K4*D12)+(K5*D12*0.75)+(K6*(D12*2)),0)</f>
        <v>0</v>
      </c>
      <c r="H12" s="45">
        <f>G12</f>
        <v>0</v>
      </c>
      <c r="I12" s="103" t="s">
        <v>177</v>
      </c>
      <c r="J12" s="104"/>
      <c r="K12" s="46" t="s">
        <v>55</v>
      </c>
      <c r="L12" s="47">
        <f>ROUNDUP((K4*M12)+(K5*M12*0.75)+(K6*(M12*2)),2)</f>
        <v>0</v>
      </c>
      <c r="M12" s="43">
        <v>2</v>
      </c>
      <c r="N12" s="48">
        <f t="shared" ref="N12:N17" si="0">ROUNDUP(M12*0.75,2)</f>
        <v>1.5</v>
      </c>
      <c r="O12" s="49"/>
      <c r="P12" s="68"/>
    </row>
    <row r="13" spans="1:17" ht="18.75" customHeight="1" x14ac:dyDescent="0.15">
      <c r="A13" s="83"/>
      <c r="B13" s="42"/>
      <c r="C13" s="42" t="s">
        <v>89</v>
      </c>
      <c r="D13" s="43">
        <v>0.5</v>
      </c>
      <c r="E13" s="44" t="s">
        <v>34</v>
      </c>
      <c r="F13" s="44">
        <f>ROUNDUP(D13*0.75,2)</f>
        <v>0.38</v>
      </c>
      <c r="G13" s="45">
        <f>ROUNDUP((K4*D13)+(K5*D13*0.75)+(K6*(D13*2)),0)</f>
        <v>0</v>
      </c>
      <c r="H13" s="45">
        <f>G13+(G13*20/100)</f>
        <v>0</v>
      </c>
      <c r="I13" s="101"/>
      <c r="J13" s="101"/>
      <c r="K13" s="46" t="s">
        <v>49</v>
      </c>
      <c r="L13" s="47">
        <f>ROUNDUP((K4*M13)+(K5*M13*0.75)+(K6*(M13*2)),2)</f>
        <v>0</v>
      </c>
      <c r="M13" s="43">
        <v>15</v>
      </c>
      <c r="N13" s="48">
        <f t="shared" si="0"/>
        <v>11.25</v>
      </c>
      <c r="O13" s="49"/>
      <c r="P13" s="68"/>
    </row>
    <row r="14" spans="1:17" ht="18.75" customHeight="1" x14ac:dyDescent="0.15">
      <c r="A14" s="83"/>
      <c r="B14" s="42"/>
      <c r="C14" s="42" t="s">
        <v>136</v>
      </c>
      <c r="D14" s="43">
        <v>10</v>
      </c>
      <c r="E14" s="44" t="s">
        <v>34</v>
      </c>
      <c r="F14" s="44">
        <f>ROUNDUP(D14*0.75,2)</f>
        <v>7.5</v>
      </c>
      <c r="G14" s="45">
        <f>ROUNDUP((K4*D14)+(K5*D14*0.75)+(K6*(D14*2)),0)</f>
        <v>0</v>
      </c>
      <c r="H14" s="45">
        <f>G14+(G14*40/100)</f>
        <v>0</v>
      </c>
      <c r="I14" s="101"/>
      <c r="J14" s="101"/>
      <c r="K14" s="46" t="s">
        <v>58</v>
      </c>
      <c r="L14" s="47">
        <f>ROUNDUP((K4*M14)+(K5*M14*0.75)+(K6*(M14*2)),2)</f>
        <v>0</v>
      </c>
      <c r="M14" s="43">
        <v>1</v>
      </c>
      <c r="N14" s="48">
        <f t="shared" si="0"/>
        <v>0.75</v>
      </c>
      <c r="O14" s="49"/>
      <c r="P14" s="68"/>
    </row>
    <row r="15" spans="1:17" ht="18.75" customHeight="1" x14ac:dyDescent="0.15">
      <c r="A15" s="83"/>
      <c r="B15" s="42"/>
      <c r="C15" s="42" t="s">
        <v>103</v>
      </c>
      <c r="D15" s="72">
        <v>0.33333333333333331</v>
      </c>
      <c r="E15" s="44" t="s">
        <v>104</v>
      </c>
      <c r="F15" s="44">
        <f>ROUNDUP(D15*0.75,2)</f>
        <v>0.25</v>
      </c>
      <c r="G15" s="45">
        <f>ROUNDUP((K4*D15)+(K5*D15*0.75)+(K6*(D15*2)),0)</f>
        <v>0</v>
      </c>
      <c r="H15" s="45">
        <f>G15</f>
        <v>0</v>
      </c>
      <c r="I15" s="101"/>
      <c r="J15" s="101"/>
      <c r="K15" s="46" t="s">
        <v>57</v>
      </c>
      <c r="L15" s="47">
        <f>ROUNDUP((K4*M15)+(K5*M15*0.75)+(K6*(M15*2)),2)</f>
        <v>0</v>
      </c>
      <c r="M15" s="43">
        <v>1</v>
      </c>
      <c r="N15" s="48">
        <f t="shared" si="0"/>
        <v>0.75</v>
      </c>
      <c r="O15" s="49"/>
      <c r="P15" s="68" t="s">
        <v>37</v>
      </c>
    </row>
    <row r="16" spans="1:17" ht="18.75" customHeight="1" x14ac:dyDescent="0.15">
      <c r="A16" s="83"/>
      <c r="B16" s="42"/>
      <c r="C16" s="42" t="s">
        <v>128</v>
      </c>
      <c r="D16" s="43">
        <v>5</v>
      </c>
      <c r="E16" s="44" t="s">
        <v>34</v>
      </c>
      <c r="F16" s="44">
        <f>ROUNDUP(D16*0.75,2)</f>
        <v>3.75</v>
      </c>
      <c r="G16" s="45">
        <f>ROUNDUP((K4*D16)+(K5*D16*0.75)+(K6*(D16*2)),0)</f>
        <v>0</v>
      </c>
      <c r="H16" s="45">
        <f>G16</f>
        <v>0</v>
      </c>
      <c r="I16" s="101"/>
      <c r="J16" s="101"/>
      <c r="K16" s="46" t="s">
        <v>83</v>
      </c>
      <c r="L16" s="47">
        <f>ROUNDUP((K4*M16)+(K5*M16*0.75)+(K6*(M16*2)),2)</f>
        <v>0</v>
      </c>
      <c r="M16" s="43">
        <v>3</v>
      </c>
      <c r="N16" s="48">
        <f t="shared" si="0"/>
        <v>2.25</v>
      </c>
      <c r="O16" s="49"/>
      <c r="P16" s="68"/>
    </row>
    <row r="17" spans="1:16" ht="18.75" customHeight="1" x14ac:dyDescent="0.15">
      <c r="A17" s="83"/>
      <c r="B17" s="42"/>
      <c r="C17" s="42"/>
      <c r="D17" s="43"/>
      <c r="E17" s="44"/>
      <c r="F17" s="44"/>
      <c r="G17" s="45"/>
      <c r="H17" s="45"/>
      <c r="I17" s="101"/>
      <c r="J17" s="101"/>
      <c r="K17" s="46" t="s">
        <v>99</v>
      </c>
      <c r="L17" s="47">
        <f>ROUNDUP((K4*M17)+(K5*M17*0.75)+(K6*(M17*2)),2)</f>
        <v>0</v>
      </c>
      <c r="M17" s="43">
        <v>1</v>
      </c>
      <c r="N17" s="48">
        <f t="shared" si="0"/>
        <v>0.75</v>
      </c>
      <c r="O17" s="49"/>
      <c r="P17" s="68"/>
    </row>
    <row r="18" spans="1:16" ht="18.75" customHeight="1" x14ac:dyDescent="0.15">
      <c r="A18" s="83"/>
      <c r="B18" s="42"/>
      <c r="C18" s="42"/>
      <c r="D18" s="43"/>
      <c r="E18" s="44"/>
      <c r="F18" s="44"/>
      <c r="G18" s="45"/>
      <c r="H18" s="45"/>
      <c r="I18" s="101"/>
      <c r="J18" s="101"/>
      <c r="K18" s="46"/>
      <c r="L18" s="47"/>
      <c r="M18" s="43"/>
      <c r="N18" s="48"/>
      <c r="O18" s="49"/>
      <c r="P18" s="68"/>
    </row>
    <row r="19" spans="1:16" ht="18.75" customHeight="1" x14ac:dyDescent="0.15">
      <c r="A19" s="83"/>
      <c r="B19" s="42"/>
      <c r="C19" s="42"/>
      <c r="D19" s="43"/>
      <c r="E19" s="44"/>
      <c r="F19" s="44"/>
      <c r="G19" s="45"/>
      <c r="H19" s="45"/>
      <c r="I19" s="101"/>
      <c r="J19" s="101"/>
      <c r="K19" s="46"/>
      <c r="L19" s="47"/>
      <c r="M19" s="43"/>
      <c r="N19" s="48"/>
      <c r="O19" s="49"/>
      <c r="P19" s="68"/>
    </row>
    <row r="20" spans="1:16" ht="18.75" customHeight="1" x14ac:dyDescent="0.15">
      <c r="A20" s="83"/>
      <c r="B20" s="50"/>
      <c r="C20" s="50"/>
      <c r="D20" s="51"/>
      <c r="E20" s="52"/>
      <c r="F20" s="52"/>
      <c r="G20" s="53"/>
      <c r="H20" s="53"/>
      <c r="I20" s="102"/>
      <c r="J20" s="102"/>
      <c r="K20" s="54"/>
      <c r="L20" s="55"/>
      <c r="M20" s="51"/>
      <c r="N20" s="56"/>
      <c r="O20" s="57"/>
      <c r="P20" s="69"/>
    </row>
    <row r="21" spans="1:16" ht="18.75" customHeight="1" x14ac:dyDescent="0.15">
      <c r="A21" s="83"/>
      <c r="B21" s="42" t="s">
        <v>178</v>
      </c>
      <c r="C21" s="42" t="s">
        <v>101</v>
      </c>
      <c r="D21" s="43">
        <v>30</v>
      </c>
      <c r="E21" s="44" t="s">
        <v>34</v>
      </c>
      <c r="F21" s="44">
        <f>ROUNDUP(D21*0.75,2)</f>
        <v>22.5</v>
      </c>
      <c r="G21" s="45">
        <f>ROUNDUP((K4*D21)+(K5*D21*0.75)+(K6*(D21*2)),0)</f>
        <v>0</v>
      </c>
      <c r="H21" s="45">
        <f>G21+(G21*15/100)</f>
        <v>0</v>
      </c>
      <c r="I21" s="103" t="s">
        <v>179</v>
      </c>
      <c r="J21" s="104"/>
      <c r="K21" s="46" t="s">
        <v>84</v>
      </c>
      <c r="L21" s="47">
        <f>ROUNDUP((K4*M21)+(K5*M21*0.75)+(K6*(M21*2)),2)</f>
        <v>0</v>
      </c>
      <c r="M21" s="43">
        <v>2</v>
      </c>
      <c r="N21" s="48">
        <f>ROUNDUP(M21*0.75,2)</f>
        <v>1.5</v>
      </c>
      <c r="O21" s="49"/>
      <c r="P21" s="68"/>
    </row>
    <row r="22" spans="1:16" ht="18.75" customHeight="1" x14ac:dyDescent="0.15">
      <c r="A22" s="83"/>
      <c r="B22" s="42"/>
      <c r="C22" s="42" t="s">
        <v>47</v>
      </c>
      <c r="D22" s="43">
        <v>10</v>
      </c>
      <c r="E22" s="44" t="s">
        <v>34</v>
      </c>
      <c r="F22" s="44">
        <f>ROUNDUP(D22*0.75,2)</f>
        <v>7.5</v>
      </c>
      <c r="G22" s="45">
        <f>ROUNDUP((K4*D22)+(K5*D22*0.75)+(K6*(D22*2)),0)</f>
        <v>0</v>
      </c>
      <c r="H22" s="45">
        <f>G22+(G22*3/100)</f>
        <v>0</v>
      </c>
      <c r="I22" s="101"/>
      <c r="J22" s="101"/>
      <c r="K22" s="46" t="s">
        <v>57</v>
      </c>
      <c r="L22" s="47">
        <f>ROUNDUP((K4*M22)+(K5*M22*0.75)+(K6*(M22*2)),2)</f>
        <v>0</v>
      </c>
      <c r="M22" s="43">
        <v>1</v>
      </c>
      <c r="N22" s="48">
        <f>ROUNDUP(M22*0.75,2)</f>
        <v>0.75</v>
      </c>
      <c r="O22" s="49"/>
      <c r="P22" s="68" t="s">
        <v>37</v>
      </c>
    </row>
    <row r="23" spans="1:16" ht="18.75" customHeight="1" x14ac:dyDescent="0.15">
      <c r="A23" s="83"/>
      <c r="B23" s="42"/>
      <c r="C23" s="42" t="s">
        <v>98</v>
      </c>
      <c r="D23" s="43">
        <v>10</v>
      </c>
      <c r="E23" s="44" t="s">
        <v>34</v>
      </c>
      <c r="F23" s="44">
        <f>ROUNDUP(D23*0.75,2)</f>
        <v>7.5</v>
      </c>
      <c r="G23" s="45">
        <f>ROUNDUP((K4*D23)+(K5*D23*0.75)+(K6*(D23*2)),0)</f>
        <v>0</v>
      </c>
      <c r="H23" s="45">
        <f>G23</f>
        <v>0</v>
      </c>
      <c r="I23" s="101"/>
      <c r="J23" s="101"/>
      <c r="K23" s="46"/>
      <c r="L23" s="47"/>
      <c r="M23" s="43"/>
      <c r="N23" s="48"/>
      <c r="O23" s="49"/>
      <c r="P23" s="68"/>
    </row>
    <row r="24" spans="1:16" ht="18.75" customHeight="1" x14ac:dyDescent="0.15">
      <c r="A24" s="83"/>
      <c r="B24" s="42"/>
      <c r="C24" s="42"/>
      <c r="D24" s="43"/>
      <c r="E24" s="44"/>
      <c r="F24" s="44"/>
      <c r="G24" s="45"/>
      <c r="H24" s="45"/>
      <c r="I24" s="101"/>
      <c r="J24" s="101"/>
      <c r="K24" s="46"/>
      <c r="L24" s="47"/>
      <c r="M24" s="43"/>
      <c r="N24" s="48"/>
      <c r="O24" s="49"/>
      <c r="P24" s="68"/>
    </row>
    <row r="25" spans="1:16" ht="18.75" customHeight="1" x14ac:dyDescent="0.15">
      <c r="A25" s="83"/>
      <c r="B25" s="42"/>
      <c r="C25" s="42"/>
      <c r="D25" s="43"/>
      <c r="E25" s="44"/>
      <c r="F25" s="44"/>
      <c r="G25" s="45"/>
      <c r="H25" s="45"/>
      <c r="I25" s="101"/>
      <c r="J25" s="101"/>
      <c r="K25" s="46"/>
      <c r="L25" s="47"/>
      <c r="M25" s="43"/>
      <c r="N25" s="48"/>
      <c r="O25" s="49"/>
      <c r="P25" s="68"/>
    </row>
    <row r="26" spans="1:16" ht="18.75" customHeight="1" x14ac:dyDescent="0.15">
      <c r="A26" s="83"/>
      <c r="B26" s="42"/>
      <c r="C26" s="42"/>
      <c r="D26" s="43"/>
      <c r="E26" s="44"/>
      <c r="F26" s="44"/>
      <c r="G26" s="45"/>
      <c r="H26" s="45"/>
      <c r="I26" s="101"/>
      <c r="J26" s="101"/>
      <c r="K26" s="46"/>
      <c r="L26" s="47"/>
      <c r="M26" s="43"/>
      <c r="N26" s="48"/>
      <c r="O26" s="49"/>
      <c r="P26" s="68"/>
    </row>
    <row r="27" spans="1:16" ht="18.75" customHeight="1" x14ac:dyDescent="0.15">
      <c r="A27" s="83"/>
      <c r="B27" s="50"/>
      <c r="C27" s="50"/>
      <c r="D27" s="51"/>
      <c r="E27" s="52"/>
      <c r="F27" s="52"/>
      <c r="G27" s="53"/>
      <c r="H27" s="53"/>
      <c r="I27" s="102"/>
      <c r="J27" s="102"/>
      <c r="K27" s="54"/>
      <c r="L27" s="55"/>
      <c r="M27" s="51"/>
      <c r="N27" s="56"/>
      <c r="O27" s="57"/>
      <c r="P27" s="69"/>
    </row>
    <row r="28" spans="1:16" ht="18.75" customHeight="1" x14ac:dyDescent="0.15">
      <c r="A28" s="83"/>
      <c r="B28" s="42" t="s">
        <v>180</v>
      </c>
      <c r="C28" s="42" t="s">
        <v>181</v>
      </c>
      <c r="D28" s="43">
        <v>10</v>
      </c>
      <c r="E28" s="44" t="s">
        <v>34</v>
      </c>
      <c r="F28" s="44">
        <f>ROUNDUP(D28*0.75,2)</f>
        <v>7.5</v>
      </c>
      <c r="G28" s="45">
        <f>ROUNDUP((K4*D28)+(K5*D28*0.75)+(K6*(D28*2)),0)</f>
        <v>0</v>
      </c>
      <c r="H28" s="45">
        <f>G28</f>
        <v>0</v>
      </c>
      <c r="I28" s="103" t="s">
        <v>80</v>
      </c>
      <c r="J28" s="104"/>
      <c r="K28" s="46" t="s">
        <v>49</v>
      </c>
      <c r="L28" s="47">
        <f>ROUNDUP((K4*M28)+(K5*M28*0.75)+(K6*(M28*2)),2)</f>
        <v>0</v>
      </c>
      <c r="M28" s="43">
        <v>100</v>
      </c>
      <c r="N28" s="48">
        <f>ROUNDUP(M28*0.75,2)</f>
        <v>75</v>
      </c>
      <c r="O28" s="49"/>
      <c r="P28" s="68"/>
    </row>
    <row r="29" spans="1:16" ht="18.75" customHeight="1" x14ac:dyDescent="0.15">
      <c r="A29" s="83"/>
      <c r="B29" s="42"/>
      <c r="C29" s="42" t="s">
        <v>107</v>
      </c>
      <c r="D29" s="43">
        <v>5</v>
      </c>
      <c r="E29" s="44" t="s">
        <v>34</v>
      </c>
      <c r="F29" s="44">
        <f>ROUNDUP(D29*0.75,2)</f>
        <v>3.75</v>
      </c>
      <c r="G29" s="45">
        <f>ROUNDUP((K4*D29)+(K5*D29*0.75)+(K6*(D29*2)),0)</f>
        <v>0</v>
      </c>
      <c r="H29" s="45">
        <f>G29+(G29*10/100)</f>
        <v>0</v>
      </c>
      <c r="I29" s="101"/>
      <c r="J29" s="101"/>
      <c r="K29" s="46" t="s">
        <v>151</v>
      </c>
      <c r="L29" s="47">
        <f>ROUNDUP((K4*M29)+(K5*M29*0.75)+(K6*(M29*2)),2)</f>
        <v>0</v>
      </c>
      <c r="M29" s="43">
        <v>0.5</v>
      </c>
      <c r="N29" s="48">
        <f>ROUNDUP(M29*0.75,2)</f>
        <v>0.38</v>
      </c>
      <c r="O29" s="49"/>
      <c r="P29" s="68"/>
    </row>
    <row r="30" spans="1:16" ht="18.75" customHeight="1" x14ac:dyDescent="0.15">
      <c r="A30" s="83"/>
      <c r="B30" s="42"/>
      <c r="C30" s="42"/>
      <c r="D30" s="43"/>
      <c r="E30" s="44"/>
      <c r="F30" s="44"/>
      <c r="G30" s="45"/>
      <c r="H30" s="45"/>
      <c r="I30" s="101"/>
      <c r="J30" s="101"/>
      <c r="K30" s="46" t="s">
        <v>35</v>
      </c>
      <c r="L30" s="47">
        <f>ROUNDUP((K4*M30)+(K5*M30*0.75)+(K6*(M30*2)),2)</f>
        <v>0</v>
      </c>
      <c r="M30" s="43">
        <v>0.1</v>
      </c>
      <c r="N30" s="48">
        <f>ROUNDUP(M30*0.75,2)</f>
        <v>0.08</v>
      </c>
      <c r="O30" s="49"/>
      <c r="P30" s="68"/>
    </row>
    <row r="31" spans="1:16" ht="18.75" customHeight="1" x14ac:dyDescent="0.15">
      <c r="A31" s="83"/>
      <c r="B31" s="42"/>
      <c r="C31" s="42"/>
      <c r="D31" s="43"/>
      <c r="E31" s="44"/>
      <c r="F31" s="44"/>
      <c r="G31" s="45"/>
      <c r="H31" s="45"/>
      <c r="I31" s="101"/>
      <c r="J31" s="101"/>
      <c r="K31" s="46"/>
      <c r="L31" s="47"/>
      <c r="M31" s="43"/>
      <c r="N31" s="48"/>
      <c r="O31" s="49"/>
      <c r="P31" s="68"/>
    </row>
    <row r="32" spans="1:16" ht="18.75" customHeight="1" thickBot="1" x14ac:dyDescent="0.2">
      <c r="A32" s="84"/>
      <c r="B32" s="59"/>
      <c r="C32" s="59"/>
      <c r="D32" s="60"/>
      <c r="E32" s="61"/>
      <c r="F32" s="61"/>
      <c r="G32" s="62"/>
      <c r="H32" s="62"/>
      <c r="I32" s="105"/>
      <c r="J32" s="105"/>
      <c r="K32" s="63"/>
      <c r="L32" s="64"/>
      <c r="M32" s="60"/>
      <c r="N32" s="65"/>
      <c r="O32" s="66"/>
      <c r="P32" s="70"/>
    </row>
  </sheetData>
  <mergeCells count="13">
    <mergeCell ref="A9:A32"/>
    <mergeCell ref="I28:J32"/>
    <mergeCell ref="I8:J8"/>
    <mergeCell ref="K8:L8"/>
    <mergeCell ref="I9:J11"/>
    <mergeCell ref="I12:J20"/>
    <mergeCell ref="I21:J27"/>
    <mergeCell ref="A1:B1"/>
    <mergeCell ref="C1:K1"/>
    <mergeCell ref="K2:M2"/>
    <mergeCell ref="O6:P6"/>
    <mergeCell ref="A7:E7"/>
    <mergeCell ref="O7:P7"/>
  </mergeCells>
  <phoneticPr fontId="3"/>
  <printOptions horizontalCentered="1" verticalCentered="1"/>
  <pageMargins left="0.39370078740157483" right="0.39370078740157483" top="0.39370078740157483" bottom="0.39370078740157483" header="0.19685039370078741" footer="0.31496062992125984"/>
  <pageSetup paperSize="12" scale="4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Q34"/>
  <sheetViews>
    <sheetView showZeros="0" zoomScale="60" zoomScaleNormal="60" workbookViewId="0">
      <selection sqref="A1:B1"/>
    </sheetView>
  </sheetViews>
  <sheetFormatPr defaultRowHeight="18.75" customHeight="1" x14ac:dyDescent="0.15"/>
  <cols>
    <col min="1" max="1" width="4.125" style="17" customWidth="1"/>
    <col min="2" max="2" width="19.25" style="18" customWidth="1"/>
    <col min="3" max="3" width="21.375" style="18" customWidth="1"/>
    <col min="4" max="4" width="6.25" style="19" customWidth="1"/>
    <col min="5" max="5" width="4.125" style="20" customWidth="1"/>
    <col min="6" max="6" width="6.25" style="20" customWidth="1"/>
    <col min="7" max="7" width="7.125" style="21" customWidth="1"/>
    <col min="8" max="8" width="7.625" style="21" hidden="1" customWidth="1"/>
    <col min="9" max="9" width="43.375" style="22" customWidth="1"/>
    <col min="10" max="10" width="3.375" style="22" customWidth="1"/>
    <col min="11" max="11" width="8.75" style="23" customWidth="1"/>
    <col min="12" max="12" width="8.75" style="24" customWidth="1"/>
    <col min="13" max="13" width="8.75" style="19" customWidth="1"/>
    <col min="14" max="14" width="8.75" style="25" customWidth="1"/>
    <col min="15" max="15" width="13.625" style="26" customWidth="1"/>
    <col min="16" max="16" width="10.875" style="26" customWidth="1"/>
    <col min="17" max="17" width="5.125" style="26" customWidth="1"/>
    <col min="18" max="238" width="9" style="2"/>
    <col min="239" max="239" width="4.125" style="2" customWidth="1"/>
    <col min="240" max="240" width="19.25" style="2" customWidth="1"/>
    <col min="241" max="241" width="21.375" style="2" customWidth="1"/>
    <col min="242" max="242" width="6.25" style="2" customWidth="1"/>
    <col min="243" max="243" width="4.125" style="2" customWidth="1"/>
    <col min="244" max="244" width="6.25" style="2" customWidth="1"/>
    <col min="245" max="245" width="7.125" style="2" customWidth="1"/>
    <col min="246" max="246" width="0" style="2" hidden="1" customWidth="1"/>
    <col min="247" max="247" width="43.375" style="2" customWidth="1"/>
    <col min="248" max="248" width="3.375" style="2" customWidth="1"/>
    <col min="249" max="252" width="8.75" style="2" customWidth="1"/>
    <col min="253" max="253" width="13.625" style="2" customWidth="1"/>
    <col min="254" max="254" width="10.875" style="2" customWidth="1"/>
    <col min="255" max="255" width="5.125" style="2" customWidth="1"/>
    <col min="256" max="256" width="4.5" style="2" customWidth="1"/>
    <col min="257" max="257" width="24.375" style="2" customWidth="1"/>
    <col min="258" max="258" width="21.25" style="2" customWidth="1"/>
    <col min="259" max="259" width="10" style="2" customWidth="1"/>
    <col min="260" max="262" width="18" style="2" customWidth="1"/>
    <col min="263" max="494" width="9" style="2"/>
    <col min="495" max="495" width="4.125" style="2" customWidth="1"/>
    <col min="496" max="496" width="19.25" style="2" customWidth="1"/>
    <col min="497" max="497" width="21.375" style="2" customWidth="1"/>
    <col min="498" max="498" width="6.25" style="2" customWidth="1"/>
    <col min="499" max="499" width="4.125" style="2" customWidth="1"/>
    <col min="500" max="500" width="6.25" style="2" customWidth="1"/>
    <col min="501" max="501" width="7.125" style="2" customWidth="1"/>
    <col min="502" max="502" width="0" style="2" hidden="1" customWidth="1"/>
    <col min="503" max="503" width="43.375" style="2" customWidth="1"/>
    <col min="504" max="504" width="3.375" style="2" customWidth="1"/>
    <col min="505" max="508" width="8.75" style="2" customWidth="1"/>
    <col min="509" max="509" width="13.625" style="2" customWidth="1"/>
    <col min="510" max="510" width="10.875" style="2" customWidth="1"/>
    <col min="511" max="511" width="5.125" style="2" customWidth="1"/>
    <col min="512" max="512" width="4.5" style="2" customWidth="1"/>
    <col min="513" max="513" width="24.375" style="2" customWidth="1"/>
    <col min="514" max="514" width="21.25" style="2" customWidth="1"/>
    <col min="515" max="515" width="10" style="2" customWidth="1"/>
    <col min="516" max="518" width="18" style="2" customWidth="1"/>
    <col min="519" max="750" width="9" style="2"/>
    <col min="751" max="751" width="4.125" style="2" customWidth="1"/>
    <col min="752" max="752" width="19.25" style="2" customWidth="1"/>
    <col min="753" max="753" width="21.375" style="2" customWidth="1"/>
    <col min="754" max="754" width="6.25" style="2" customWidth="1"/>
    <col min="755" max="755" width="4.125" style="2" customWidth="1"/>
    <col min="756" max="756" width="6.25" style="2" customWidth="1"/>
    <col min="757" max="757" width="7.125" style="2" customWidth="1"/>
    <col min="758" max="758" width="0" style="2" hidden="1" customWidth="1"/>
    <col min="759" max="759" width="43.375" style="2" customWidth="1"/>
    <col min="760" max="760" width="3.375" style="2" customWidth="1"/>
    <col min="761" max="764" width="8.75" style="2" customWidth="1"/>
    <col min="765" max="765" width="13.625" style="2" customWidth="1"/>
    <col min="766" max="766" width="10.875" style="2" customWidth="1"/>
    <col min="767" max="767" width="5.125" style="2" customWidth="1"/>
    <col min="768" max="768" width="4.5" style="2" customWidth="1"/>
    <col min="769" max="769" width="24.375" style="2" customWidth="1"/>
    <col min="770" max="770" width="21.25" style="2" customWidth="1"/>
    <col min="771" max="771" width="10" style="2" customWidth="1"/>
    <col min="772" max="774" width="18" style="2" customWidth="1"/>
    <col min="775" max="1006" width="9" style="2"/>
    <col min="1007" max="1007" width="4.125" style="2" customWidth="1"/>
    <col min="1008" max="1008" width="19.25" style="2" customWidth="1"/>
    <col min="1009" max="1009" width="21.375" style="2" customWidth="1"/>
    <col min="1010" max="1010" width="6.25" style="2" customWidth="1"/>
    <col min="1011" max="1011" width="4.125" style="2" customWidth="1"/>
    <col min="1012" max="1012" width="6.25" style="2" customWidth="1"/>
    <col min="1013" max="1013" width="7.125" style="2" customWidth="1"/>
    <col min="1014" max="1014" width="0" style="2" hidden="1" customWidth="1"/>
    <col min="1015" max="1015" width="43.375" style="2" customWidth="1"/>
    <col min="1016" max="1016" width="3.375" style="2" customWidth="1"/>
    <col min="1017" max="1020" width="8.75" style="2" customWidth="1"/>
    <col min="1021" max="1021" width="13.625" style="2" customWidth="1"/>
    <col min="1022" max="1022" width="10.875" style="2" customWidth="1"/>
    <col min="1023" max="1023" width="5.125" style="2" customWidth="1"/>
    <col min="1024" max="1024" width="4.5" style="2" customWidth="1"/>
    <col min="1025" max="1025" width="24.375" style="2" customWidth="1"/>
    <col min="1026" max="1026" width="21.25" style="2" customWidth="1"/>
    <col min="1027" max="1027" width="10" style="2" customWidth="1"/>
    <col min="1028" max="1030" width="18" style="2" customWidth="1"/>
    <col min="1031" max="1262" width="9" style="2"/>
    <col min="1263" max="1263" width="4.125" style="2" customWidth="1"/>
    <col min="1264" max="1264" width="19.25" style="2" customWidth="1"/>
    <col min="1265" max="1265" width="21.375" style="2" customWidth="1"/>
    <col min="1266" max="1266" width="6.25" style="2" customWidth="1"/>
    <col min="1267" max="1267" width="4.125" style="2" customWidth="1"/>
    <col min="1268" max="1268" width="6.25" style="2" customWidth="1"/>
    <col min="1269" max="1269" width="7.125" style="2" customWidth="1"/>
    <col min="1270" max="1270" width="0" style="2" hidden="1" customWidth="1"/>
    <col min="1271" max="1271" width="43.375" style="2" customWidth="1"/>
    <col min="1272" max="1272" width="3.375" style="2" customWidth="1"/>
    <col min="1273" max="1276" width="8.75" style="2" customWidth="1"/>
    <col min="1277" max="1277" width="13.625" style="2" customWidth="1"/>
    <col min="1278" max="1278" width="10.875" style="2" customWidth="1"/>
    <col min="1279" max="1279" width="5.125" style="2" customWidth="1"/>
    <col min="1280" max="1280" width="4.5" style="2" customWidth="1"/>
    <col min="1281" max="1281" width="24.375" style="2" customWidth="1"/>
    <col min="1282" max="1282" width="21.25" style="2" customWidth="1"/>
    <col min="1283" max="1283" width="10" style="2" customWidth="1"/>
    <col min="1284" max="1286" width="18" style="2" customWidth="1"/>
    <col min="1287" max="1518" width="9" style="2"/>
    <col min="1519" max="1519" width="4.125" style="2" customWidth="1"/>
    <col min="1520" max="1520" width="19.25" style="2" customWidth="1"/>
    <col min="1521" max="1521" width="21.375" style="2" customWidth="1"/>
    <col min="1522" max="1522" width="6.25" style="2" customWidth="1"/>
    <col min="1523" max="1523" width="4.125" style="2" customWidth="1"/>
    <col min="1524" max="1524" width="6.25" style="2" customWidth="1"/>
    <col min="1525" max="1525" width="7.125" style="2" customWidth="1"/>
    <col min="1526" max="1526" width="0" style="2" hidden="1" customWidth="1"/>
    <col min="1527" max="1527" width="43.375" style="2" customWidth="1"/>
    <col min="1528" max="1528" width="3.375" style="2" customWidth="1"/>
    <col min="1529" max="1532" width="8.75" style="2" customWidth="1"/>
    <col min="1533" max="1533" width="13.625" style="2" customWidth="1"/>
    <col min="1534" max="1534" width="10.875" style="2" customWidth="1"/>
    <col min="1535" max="1535" width="5.125" style="2" customWidth="1"/>
    <col min="1536" max="1536" width="4.5" style="2" customWidth="1"/>
    <col min="1537" max="1537" width="24.375" style="2" customWidth="1"/>
    <col min="1538" max="1538" width="21.25" style="2" customWidth="1"/>
    <col min="1539" max="1539" width="10" style="2" customWidth="1"/>
    <col min="1540" max="1542" width="18" style="2" customWidth="1"/>
    <col min="1543" max="1774" width="9" style="2"/>
    <col min="1775" max="1775" width="4.125" style="2" customWidth="1"/>
    <col min="1776" max="1776" width="19.25" style="2" customWidth="1"/>
    <col min="1777" max="1777" width="21.375" style="2" customWidth="1"/>
    <col min="1778" max="1778" width="6.25" style="2" customWidth="1"/>
    <col min="1779" max="1779" width="4.125" style="2" customWidth="1"/>
    <col min="1780" max="1780" width="6.25" style="2" customWidth="1"/>
    <col min="1781" max="1781" width="7.125" style="2" customWidth="1"/>
    <col min="1782" max="1782" width="0" style="2" hidden="1" customWidth="1"/>
    <col min="1783" max="1783" width="43.375" style="2" customWidth="1"/>
    <col min="1784" max="1784" width="3.375" style="2" customWidth="1"/>
    <col min="1785" max="1788" width="8.75" style="2" customWidth="1"/>
    <col min="1789" max="1789" width="13.625" style="2" customWidth="1"/>
    <col min="1790" max="1790" width="10.875" style="2" customWidth="1"/>
    <col min="1791" max="1791" width="5.125" style="2" customWidth="1"/>
    <col min="1792" max="1792" width="4.5" style="2" customWidth="1"/>
    <col min="1793" max="1793" width="24.375" style="2" customWidth="1"/>
    <col min="1794" max="1794" width="21.25" style="2" customWidth="1"/>
    <col min="1795" max="1795" width="10" style="2" customWidth="1"/>
    <col min="1796" max="1798" width="18" style="2" customWidth="1"/>
    <col min="1799" max="2030" width="9" style="2"/>
    <col min="2031" max="2031" width="4.125" style="2" customWidth="1"/>
    <col min="2032" max="2032" width="19.25" style="2" customWidth="1"/>
    <col min="2033" max="2033" width="21.375" style="2" customWidth="1"/>
    <col min="2034" max="2034" width="6.25" style="2" customWidth="1"/>
    <col min="2035" max="2035" width="4.125" style="2" customWidth="1"/>
    <col min="2036" max="2036" width="6.25" style="2" customWidth="1"/>
    <col min="2037" max="2037" width="7.125" style="2" customWidth="1"/>
    <col min="2038" max="2038" width="0" style="2" hidden="1" customWidth="1"/>
    <col min="2039" max="2039" width="43.375" style="2" customWidth="1"/>
    <col min="2040" max="2040" width="3.375" style="2" customWidth="1"/>
    <col min="2041" max="2044" width="8.75" style="2" customWidth="1"/>
    <col min="2045" max="2045" width="13.625" style="2" customWidth="1"/>
    <col min="2046" max="2046" width="10.875" style="2" customWidth="1"/>
    <col min="2047" max="2047" width="5.125" style="2" customWidth="1"/>
    <col min="2048" max="2048" width="4.5" style="2" customWidth="1"/>
    <col min="2049" max="2049" width="24.375" style="2" customWidth="1"/>
    <col min="2050" max="2050" width="21.25" style="2" customWidth="1"/>
    <col min="2051" max="2051" width="10" style="2" customWidth="1"/>
    <col min="2052" max="2054" width="18" style="2" customWidth="1"/>
    <col min="2055" max="2286" width="9" style="2"/>
    <col min="2287" max="2287" width="4.125" style="2" customWidth="1"/>
    <col min="2288" max="2288" width="19.25" style="2" customWidth="1"/>
    <col min="2289" max="2289" width="21.375" style="2" customWidth="1"/>
    <col min="2290" max="2290" width="6.25" style="2" customWidth="1"/>
    <col min="2291" max="2291" width="4.125" style="2" customWidth="1"/>
    <col min="2292" max="2292" width="6.25" style="2" customWidth="1"/>
    <col min="2293" max="2293" width="7.125" style="2" customWidth="1"/>
    <col min="2294" max="2294" width="0" style="2" hidden="1" customWidth="1"/>
    <col min="2295" max="2295" width="43.375" style="2" customWidth="1"/>
    <col min="2296" max="2296" width="3.375" style="2" customWidth="1"/>
    <col min="2297" max="2300" width="8.75" style="2" customWidth="1"/>
    <col min="2301" max="2301" width="13.625" style="2" customWidth="1"/>
    <col min="2302" max="2302" width="10.875" style="2" customWidth="1"/>
    <col min="2303" max="2303" width="5.125" style="2" customWidth="1"/>
    <col min="2304" max="2304" width="4.5" style="2" customWidth="1"/>
    <col min="2305" max="2305" width="24.375" style="2" customWidth="1"/>
    <col min="2306" max="2306" width="21.25" style="2" customWidth="1"/>
    <col min="2307" max="2307" width="10" style="2" customWidth="1"/>
    <col min="2308" max="2310" width="18" style="2" customWidth="1"/>
    <col min="2311" max="2542" width="9" style="2"/>
    <col min="2543" max="2543" width="4.125" style="2" customWidth="1"/>
    <col min="2544" max="2544" width="19.25" style="2" customWidth="1"/>
    <col min="2545" max="2545" width="21.375" style="2" customWidth="1"/>
    <col min="2546" max="2546" width="6.25" style="2" customWidth="1"/>
    <col min="2547" max="2547" width="4.125" style="2" customWidth="1"/>
    <col min="2548" max="2548" width="6.25" style="2" customWidth="1"/>
    <col min="2549" max="2549" width="7.125" style="2" customWidth="1"/>
    <col min="2550" max="2550" width="0" style="2" hidden="1" customWidth="1"/>
    <col min="2551" max="2551" width="43.375" style="2" customWidth="1"/>
    <col min="2552" max="2552" width="3.375" style="2" customWidth="1"/>
    <col min="2553" max="2556" width="8.75" style="2" customWidth="1"/>
    <col min="2557" max="2557" width="13.625" style="2" customWidth="1"/>
    <col min="2558" max="2558" width="10.875" style="2" customWidth="1"/>
    <col min="2559" max="2559" width="5.125" style="2" customWidth="1"/>
    <col min="2560" max="2560" width="4.5" style="2" customWidth="1"/>
    <col min="2561" max="2561" width="24.375" style="2" customWidth="1"/>
    <col min="2562" max="2562" width="21.25" style="2" customWidth="1"/>
    <col min="2563" max="2563" width="10" style="2" customWidth="1"/>
    <col min="2564" max="2566" width="18" style="2" customWidth="1"/>
    <col min="2567" max="2798" width="9" style="2"/>
    <col min="2799" max="2799" width="4.125" style="2" customWidth="1"/>
    <col min="2800" max="2800" width="19.25" style="2" customWidth="1"/>
    <col min="2801" max="2801" width="21.375" style="2" customWidth="1"/>
    <col min="2802" max="2802" width="6.25" style="2" customWidth="1"/>
    <col min="2803" max="2803" width="4.125" style="2" customWidth="1"/>
    <col min="2804" max="2804" width="6.25" style="2" customWidth="1"/>
    <col min="2805" max="2805" width="7.125" style="2" customWidth="1"/>
    <col min="2806" max="2806" width="0" style="2" hidden="1" customWidth="1"/>
    <col min="2807" max="2807" width="43.375" style="2" customWidth="1"/>
    <col min="2808" max="2808" width="3.375" style="2" customWidth="1"/>
    <col min="2809" max="2812" width="8.75" style="2" customWidth="1"/>
    <col min="2813" max="2813" width="13.625" style="2" customWidth="1"/>
    <col min="2814" max="2814" width="10.875" style="2" customWidth="1"/>
    <col min="2815" max="2815" width="5.125" style="2" customWidth="1"/>
    <col min="2816" max="2816" width="4.5" style="2" customWidth="1"/>
    <col min="2817" max="2817" width="24.375" style="2" customWidth="1"/>
    <col min="2818" max="2818" width="21.25" style="2" customWidth="1"/>
    <col min="2819" max="2819" width="10" style="2" customWidth="1"/>
    <col min="2820" max="2822" width="18" style="2" customWidth="1"/>
    <col min="2823" max="3054" width="9" style="2"/>
    <col min="3055" max="3055" width="4.125" style="2" customWidth="1"/>
    <col min="3056" max="3056" width="19.25" style="2" customWidth="1"/>
    <col min="3057" max="3057" width="21.375" style="2" customWidth="1"/>
    <col min="3058" max="3058" width="6.25" style="2" customWidth="1"/>
    <col min="3059" max="3059" width="4.125" style="2" customWidth="1"/>
    <col min="3060" max="3060" width="6.25" style="2" customWidth="1"/>
    <col min="3061" max="3061" width="7.125" style="2" customWidth="1"/>
    <col min="3062" max="3062" width="0" style="2" hidden="1" customWidth="1"/>
    <col min="3063" max="3063" width="43.375" style="2" customWidth="1"/>
    <col min="3064" max="3064" width="3.375" style="2" customWidth="1"/>
    <col min="3065" max="3068" width="8.75" style="2" customWidth="1"/>
    <col min="3069" max="3069" width="13.625" style="2" customWidth="1"/>
    <col min="3070" max="3070" width="10.875" style="2" customWidth="1"/>
    <col min="3071" max="3071" width="5.125" style="2" customWidth="1"/>
    <col min="3072" max="3072" width="4.5" style="2" customWidth="1"/>
    <col min="3073" max="3073" width="24.375" style="2" customWidth="1"/>
    <col min="3074" max="3074" width="21.25" style="2" customWidth="1"/>
    <col min="3075" max="3075" width="10" style="2" customWidth="1"/>
    <col min="3076" max="3078" width="18" style="2" customWidth="1"/>
    <col min="3079" max="3310" width="9" style="2"/>
    <col min="3311" max="3311" width="4.125" style="2" customWidth="1"/>
    <col min="3312" max="3312" width="19.25" style="2" customWidth="1"/>
    <col min="3313" max="3313" width="21.375" style="2" customWidth="1"/>
    <col min="3314" max="3314" width="6.25" style="2" customWidth="1"/>
    <col min="3315" max="3315" width="4.125" style="2" customWidth="1"/>
    <col min="3316" max="3316" width="6.25" style="2" customWidth="1"/>
    <col min="3317" max="3317" width="7.125" style="2" customWidth="1"/>
    <col min="3318" max="3318" width="0" style="2" hidden="1" customWidth="1"/>
    <col min="3319" max="3319" width="43.375" style="2" customWidth="1"/>
    <col min="3320" max="3320" width="3.375" style="2" customWidth="1"/>
    <col min="3321" max="3324" width="8.75" style="2" customWidth="1"/>
    <col min="3325" max="3325" width="13.625" style="2" customWidth="1"/>
    <col min="3326" max="3326" width="10.875" style="2" customWidth="1"/>
    <col min="3327" max="3327" width="5.125" style="2" customWidth="1"/>
    <col min="3328" max="3328" width="4.5" style="2" customWidth="1"/>
    <col min="3329" max="3329" width="24.375" style="2" customWidth="1"/>
    <col min="3330" max="3330" width="21.25" style="2" customWidth="1"/>
    <col min="3331" max="3331" width="10" style="2" customWidth="1"/>
    <col min="3332" max="3334" width="18" style="2" customWidth="1"/>
    <col min="3335" max="3566" width="9" style="2"/>
    <col min="3567" max="3567" width="4.125" style="2" customWidth="1"/>
    <col min="3568" max="3568" width="19.25" style="2" customWidth="1"/>
    <col min="3569" max="3569" width="21.375" style="2" customWidth="1"/>
    <col min="3570" max="3570" width="6.25" style="2" customWidth="1"/>
    <col min="3571" max="3571" width="4.125" style="2" customWidth="1"/>
    <col min="3572" max="3572" width="6.25" style="2" customWidth="1"/>
    <col min="3573" max="3573" width="7.125" style="2" customWidth="1"/>
    <col min="3574" max="3574" width="0" style="2" hidden="1" customWidth="1"/>
    <col min="3575" max="3575" width="43.375" style="2" customWidth="1"/>
    <col min="3576" max="3576" width="3.375" style="2" customWidth="1"/>
    <col min="3577" max="3580" width="8.75" style="2" customWidth="1"/>
    <col min="3581" max="3581" width="13.625" style="2" customWidth="1"/>
    <col min="3582" max="3582" width="10.875" style="2" customWidth="1"/>
    <col min="3583" max="3583" width="5.125" style="2" customWidth="1"/>
    <col min="3584" max="3584" width="4.5" style="2" customWidth="1"/>
    <col min="3585" max="3585" width="24.375" style="2" customWidth="1"/>
    <col min="3586" max="3586" width="21.25" style="2" customWidth="1"/>
    <col min="3587" max="3587" width="10" style="2" customWidth="1"/>
    <col min="3588" max="3590" width="18" style="2" customWidth="1"/>
    <col min="3591" max="3822" width="9" style="2"/>
    <col min="3823" max="3823" width="4.125" style="2" customWidth="1"/>
    <col min="3824" max="3824" width="19.25" style="2" customWidth="1"/>
    <col min="3825" max="3825" width="21.375" style="2" customWidth="1"/>
    <col min="3826" max="3826" width="6.25" style="2" customWidth="1"/>
    <col min="3827" max="3827" width="4.125" style="2" customWidth="1"/>
    <col min="3828" max="3828" width="6.25" style="2" customWidth="1"/>
    <col min="3829" max="3829" width="7.125" style="2" customWidth="1"/>
    <col min="3830" max="3830" width="0" style="2" hidden="1" customWidth="1"/>
    <col min="3831" max="3831" width="43.375" style="2" customWidth="1"/>
    <col min="3832" max="3832" width="3.375" style="2" customWidth="1"/>
    <col min="3833" max="3836" width="8.75" style="2" customWidth="1"/>
    <col min="3837" max="3837" width="13.625" style="2" customWidth="1"/>
    <col min="3838" max="3838" width="10.875" style="2" customWidth="1"/>
    <col min="3839" max="3839" width="5.125" style="2" customWidth="1"/>
    <col min="3840" max="3840" width="4.5" style="2" customWidth="1"/>
    <col min="3841" max="3841" width="24.375" style="2" customWidth="1"/>
    <col min="3842" max="3842" width="21.25" style="2" customWidth="1"/>
    <col min="3843" max="3843" width="10" style="2" customWidth="1"/>
    <col min="3844" max="3846" width="18" style="2" customWidth="1"/>
    <col min="3847" max="4078" width="9" style="2"/>
    <col min="4079" max="4079" width="4.125" style="2" customWidth="1"/>
    <col min="4080" max="4080" width="19.25" style="2" customWidth="1"/>
    <col min="4081" max="4081" width="21.375" style="2" customWidth="1"/>
    <col min="4082" max="4082" width="6.25" style="2" customWidth="1"/>
    <col min="4083" max="4083" width="4.125" style="2" customWidth="1"/>
    <col min="4084" max="4084" width="6.25" style="2" customWidth="1"/>
    <col min="4085" max="4085" width="7.125" style="2" customWidth="1"/>
    <col min="4086" max="4086" width="0" style="2" hidden="1" customWidth="1"/>
    <col min="4087" max="4087" width="43.375" style="2" customWidth="1"/>
    <col min="4088" max="4088" width="3.375" style="2" customWidth="1"/>
    <col min="4089" max="4092" width="8.75" style="2" customWidth="1"/>
    <col min="4093" max="4093" width="13.625" style="2" customWidth="1"/>
    <col min="4094" max="4094" width="10.875" style="2" customWidth="1"/>
    <col min="4095" max="4095" width="5.125" style="2" customWidth="1"/>
    <col min="4096" max="4096" width="4.5" style="2" customWidth="1"/>
    <col min="4097" max="4097" width="24.375" style="2" customWidth="1"/>
    <col min="4098" max="4098" width="21.25" style="2" customWidth="1"/>
    <col min="4099" max="4099" width="10" style="2" customWidth="1"/>
    <col min="4100" max="4102" width="18" style="2" customWidth="1"/>
    <col min="4103" max="4334" width="9" style="2"/>
    <col min="4335" max="4335" width="4.125" style="2" customWidth="1"/>
    <col min="4336" max="4336" width="19.25" style="2" customWidth="1"/>
    <col min="4337" max="4337" width="21.375" style="2" customWidth="1"/>
    <col min="4338" max="4338" width="6.25" style="2" customWidth="1"/>
    <col min="4339" max="4339" width="4.125" style="2" customWidth="1"/>
    <col min="4340" max="4340" width="6.25" style="2" customWidth="1"/>
    <col min="4341" max="4341" width="7.125" style="2" customWidth="1"/>
    <col min="4342" max="4342" width="0" style="2" hidden="1" customWidth="1"/>
    <col min="4343" max="4343" width="43.375" style="2" customWidth="1"/>
    <col min="4344" max="4344" width="3.375" style="2" customWidth="1"/>
    <col min="4345" max="4348" width="8.75" style="2" customWidth="1"/>
    <col min="4349" max="4349" width="13.625" style="2" customWidth="1"/>
    <col min="4350" max="4350" width="10.875" style="2" customWidth="1"/>
    <col min="4351" max="4351" width="5.125" style="2" customWidth="1"/>
    <col min="4352" max="4352" width="4.5" style="2" customWidth="1"/>
    <col min="4353" max="4353" width="24.375" style="2" customWidth="1"/>
    <col min="4354" max="4354" width="21.25" style="2" customWidth="1"/>
    <col min="4355" max="4355" width="10" style="2" customWidth="1"/>
    <col min="4356" max="4358" width="18" style="2" customWidth="1"/>
    <col min="4359" max="4590" width="9" style="2"/>
    <col min="4591" max="4591" width="4.125" style="2" customWidth="1"/>
    <col min="4592" max="4592" width="19.25" style="2" customWidth="1"/>
    <col min="4593" max="4593" width="21.375" style="2" customWidth="1"/>
    <col min="4594" max="4594" width="6.25" style="2" customWidth="1"/>
    <col min="4595" max="4595" width="4.125" style="2" customWidth="1"/>
    <col min="4596" max="4596" width="6.25" style="2" customWidth="1"/>
    <col min="4597" max="4597" width="7.125" style="2" customWidth="1"/>
    <col min="4598" max="4598" width="0" style="2" hidden="1" customWidth="1"/>
    <col min="4599" max="4599" width="43.375" style="2" customWidth="1"/>
    <col min="4600" max="4600" width="3.375" style="2" customWidth="1"/>
    <col min="4601" max="4604" width="8.75" style="2" customWidth="1"/>
    <col min="4605" max="4605" width="13.625" style="2" customWidth="1"/>
    <col min="4606" max="4606" width="10.875" style="2" customWidth="1"/>
    <col min="4607" max="4607" width="5.125" style="2" customWidth="1"/>
    <col min="4608" max="4608" width="4.5" style="2" customWidth="1"/>
    <col min="4609" max="4609" width="24.375" style="2" customWidth="1"/>
    <col min="4610" max="4610" width="21.25" style="2" customWidth="1"/>
    <col min="4611" max="4611" width="10" style="2" customWidth="1"/>
    <col min="4612" max="4614" width="18" style="2" customWidth="1"/>
    <col min="4615" max="4846" width="9" style="2"/>
    <col min="4847" max="4847" width="4.125" style="2" customWidth="1"/>
    <col min="4848" max="4848" width="19.25" style="2" customWidth="1"/>
    <col min="4849" max="4849" width="21.375" style="2" customWidth="1"/>
    <col min="4850" max="4850" width="6.25" style="2" customWidth="1"/>
    <col min="4851" max="4851" width="4.125" style="2" customWidth="1"/>
    <col min="4852" max="4852" width="6.25" style="2" customWidth="1"/>
    <col min="4853" max="4853" width="7.125" style="2" customWidth="1"/>
    <col min="4854" max="4854" width="0" style="2" hidden="1" customWidth="1"/>
    <col min="4855" max="4855" width="43.375" style="2" customWidth="1"/>
    <col min="4856" max="4856" width="3.375" style="2" customWidth="1"/>
    <col min="4857" max="4860" width="8.75" style="2" customWidth="1"/>
    <col min="4861" max="4861" width="13.625" style="2" customWidth="1"/>
    <col min="4862" max="4862" width="10.875" style="2" customWidth="1"/>
    <col min="4863" max="4863" width="5.125" style="2" customWidth="1"/>
    <col min="4864" max="4864" width="4.5" style="2" customWidth="1"/>
    <col min="4865" max="4865" width="24.375" style="2" customWidth="1"/>
    <col min="4866" max="4866" width="21.25" style="2" customWidth="1"/>
    <col min="4867" max="4867" width="10" style="2" customWidth="1"/>
    <col min="4868" max="4870" width="18" style="2" customWidth="1"/>
    <col min="4871" max="5102" width="9" style="2"/>
    <col min="5103" max="5103" width="4.125" style="2" customWidth="1"/>
    <col min="5104" max="5104" width="19.25" style="2" customWidth="1"/>
    <col min="5105" max="5105" width="21.375" style="2" customWidth="1"/>
    <col min="5106" max="5106" width="6.25" style="2" customWidth="1"/>
    <col min="5107" max="5107" width="4.125" style="2" customWidth="1"/>
    <col min="5108" max="5108" width="6.25" style="2" customWidth="1"/>
    <col min="5109" max="5109" width="7.125" style="2" customWidth="1"/>
    <col min="5110" max="5110" width="0" style="2" hidden="1" customWidth="1"/>
    <col min="5111" max="5111" width="43.375" style="2" customWidth="1"/>
    <col min="5112" max="5112" width="3.375" style="2" customWidth="1"/>
    <col min="5113" max="5116" width="8.75" style="2" customWidth="1"/>
    <col min="5117" max="5117" width="13.625" style="2" customWidth="1"/>
    <col min="5118" max="5118" width="10.875" style="2" customWidth="1"/>
    <col min="5119" max="5119" width="5.125" style="2" customWidth="1"/>
    <col min="5120" max="5120" width="4.5" style="2" customWidth="1"/>
    <col min="5121" max="5121" width="24.375" style="2" customWidth="1"/>
    <col min="5122" max="5122" width="21.25" style="2" customWidth="1"/>
    <col min="5123" max="5123" width="10" style="2" customWidth="1"/>
    <col min="5124" max="5126" width="18" style="2" customWidth="1"/>
    <col min="5127" max="5358" width="9" style="2"/>
    <col min="5359" max="5359" width="4.125" style="2" customWidth="1"/>
    <col min="5360" max="5360" width="19.25" style="2" customWidth="1"/>
    <col min="5361" max="5361" width="21.375" style="2" customWidth="1"/>
    <col min="5362" max="5362" width="6.25" style="2" customWidth="1"/>
    <col min="5363" max="5363" width="4.125" style="2" customWidth="1"/>
    <col min="5364" max="5364" width="6.25" style="2" customWidth="1"/>
    <col min="5365" max="5365" width="7.125" style="2" customWidth="1"/>
    <col min="5366" max="5366" width="0" style="2" hidden="1" customWidth="1"/>
    <col min="5367" max="5367" width="43.375" style="2" customWidth="1"/>
    <col min="5368" max="5368" width="3.375" style="2" customWidth="1"/>
    <col min="5369" max="5372" width="8.75" style="2" customWidth="1"/>
    <col min="5373" max="5373" width="13.625" style="2" customWidth="1"/>
    <col min="5374" max="5374" width="10.875" style="2" customWidth="1"/>
    <col min="5375" max="5375" width="5.125" style="2" customWidth="1"/>
    <col min="5376" max="5376" width="4.5" style="2" customWidth="1"/>
    <col min="5377" max="5377" width="24.375" style="2" customWidth="1"/>
    <col min="5378" max="5378" width="21.25" style="2" customWidth="1"/>
    <col min="5379" max="5379" width="10" style="2" customWidth="1"/>
    <col min="5380" max="5382" width="18" style="2" customWidth="1"/>
    <col min="5383" max="5614" width="9" style="2"/>
    <col min="5615" max="5615" width="4.125" style="2" customWidth="1"/>
    <col min="5616" max="5616" width="19.25" style="2" customWidth="1"/>
    <col min="5617" max="5617" width="21.375" style="2" customWidth="1"/>
    <col min="5618" max="5618" width="6.25" style="2" customWidth="1"/>
    <col min="5619" max="5619" width="4.125" style="2" customWidth="1"/>
    <col min="5620" max="5620" width="6.25" style="2" customWidth="1"/>
    <col min="5621" max="5621" width="7.125" style="2" customWidth="1"/>
    <col min="5622" max="5622" width="0" style="2" hidden="1" customWidth="1"/>
    <col min="5623" max="5623" width="43.375" style="2" customWidth="1"/>
    <col min="5624" max="5624" width="3.375" style="2" customWidth="1"/>
    <col min="5625" max="5628" width="8.75" style="2" customWidth="1"/>
    <col min="5629" max="5629" width="13.625" style="2" customWidth="1"/>
    <col min="5630" max="5630" width="10.875" style="2" customWidth="1"/>
    <col min="5631" max="5631" width="5.125" style="2" customWidth="1"/>
    <col min="5632" max="5632" width="4.5" style="2" customWidth="1"/>
    <col min="5633" max="5633" width="24.375" style="2" customWidth="1"/>
    <col min="5634" max="5634" width="21.25" style="2" customWidth="1"/>
    <col min="5635" max="5635" width="10" style="2" customWidth="1"/>
    <col min="5636" max="5638" width="18" style="2" customWidth="1"/>
    <col min="5639" max="5870" width="9" style="2"/>
    <col min="5871" max="5871" width="4.125" style="2" customWidth="1"/>
    <col min="5872" max="5872" width="19.25" style="2" customWidth="1"/>
    <col min="5873" max="5873" width="21.375" style="2" customWidth="1"/>
    <col min="5874" max="5874" width="6.25" style="2" customWidth="1"/>
    <col min="5875" max="5875" width="4.125" style="2" customWidth="1"/>
    <col min="5876" max="5876" width="6.25" style="2" customWidth="1"/>
    <col min="5877" max="5877" width="7.125" style="2" customWidth="1"/>
    <col min="5878" max="5878" width="0" style="2" hidden="1" customWidth="1"/>
    <col min="5879" max="5879" width="43.375" style="2" customWidth="1"/>
    <col min="5880" max="5880" width="3.375" style="2" customWidth="1"/>
    <col min="5881" max="5884" width="8.75" style="2" customWidth="1"/>
    <col min="5885" max="5885" width="13.625" style="2" customWidth="1"/>
    <col min="5886" max="5886" width="10.875" style="2" customWidth="1"/>
    <col min="5887" max="5887" width="5.125" style="2" customWidth="1"/>
    <col min="5888" max="5888" width="4.5" style="2" customWidth="1"/>
    <col min="5889" max="5889" width="24.375" style="2" customWidth="1"/>
    <col min="5890" max="5890" width="21.25" style="2" customWidth="1"/>
    <col min="5891" max="5891" width="10" style="2" customWidth="1"/>
    <col min="5892" max="5894" width="18" style="2" customWidth="1"/>
    <col min="5895" max="6126" width="9" style="2"/>
    <col min="6127" max="6127" width="4.125" style="2" customWidth="1"/>
    <col min="6128" max="6128" width="19.25" style="2" customWidth="1"/>
    <col min="6129" max="6129" width="21.375" style="2" customWidth="1"/>
    <col min="6130" max="6130" width="6.25" style="2" customWidth="1"/>
    <col min="6131" max="6131" width="4.125" style="2" customWidth="1"/>
    <col min="6132" max="6132" width="6.25" style="2" customWidth="1"/>
    <col min="6133" max="6133" width="7.125" style="2" customWidth="1"/>
    <col min="6134" max="6134" width="0" style="2" hidden="1" customWidth="1"/>
    <col min="6135" max="6135" width="43.375" style="2" customWidth="1"/>
    <col min="6136" max="6136" width="3.375" style="2" customWidth="1"/>
    <col min="6137" max="6140" width="8.75" style="2" customWidth="1"/>
    <col min="6141" max="6141" width="13.625" style="2" customWidth="1"/>
    <col min="6142" max="6142" width="10.875" style="2" customWidth="1"/>
    <col min="6143" max="6143" width="5.125" style="2" customWidth="1"/>
    <col min="6144" max="6144" width="4.5" style="2" customWidth="1"/>
    <col min="6145" max="6145" width="24.375" style="2" customWidth="1"/>
    <col min="6146" max="6146" width="21.25" style="2" customWidth="1"/>
    <col min="6147" max="6147" width="10" style="2" customWidth="1"/>
    <col min="6148" max="6150" width="18" style="2" customWidth="1"/>
    <col min="6151" max="6382" width="9" style="2"/>
    <col min="6383" max="6383" width="4.125" style="2" customWidth="1"/>
    <col min="6384" max="6384" width="19.25" style="2" customWidth="1"/>
    <col min="6385" max="6385" width="21.375" style="2" customWidth="1"/>
    <col min="6386" max="6386" width="6.25" style="2" customWidth="1"/>
    <col min="6387" max="6387" width="4.125" style="2" customWidth="1"/>
    <col min="6388" max="6388" width="6.25" style="2" customWidth="1"/>
    <col min="6389" max="6389" width="7.125" style="2" customWidth="1"/>
    <col min="6390" max="6390" width="0" style="2" hidden="1" customWidth="1"/>
    <col min="6391" max="6391" width="43.375" style="2" customWidth="1"/>
    <col min="6392" max="6392" width="3.375" style="2" customWidth="1"/>
    <col min="6393" max="6396" width="8.75" style="2" customWidth="1"/>
    <col min="6397" max="6397" width="13.625" style="2" customWidth="1"/>
    <col min="6398" max="6398" width="10.875" style="2" customWidth="1"/>
    <col min="6399" max="6399" width="5.125" style="2" customWidth="1"/>
    <col min="6400" max="6400" width="4.5" style="2" customWidth="1"/>
    <col min="6401" max="6401" width="24.375" style="2" customWidth="1"/>
    <col min="6402" max="6402" width="21.25" style="2" customWidth="1"/>
    <col min="6403" max="6403" width="10" style="2" customWidth="1"/>
    <col min="6404" max="6406" width="18" style="2" customWidth="1"/>
    <col min="6407" max="6638" width="9" style="2"/>
    <col min="6639" max="6639" width="4.125" style="2" customWidth="1"/>
    <col min="6640" max="6640" width="19.25" style="2" customWidth="1"/>
    <col min="6641" max="6641" width="21.375" style="2" customWidth="1"/>
    <col min="6642" max="6642" width="6.25" style="2" customWidth="1"/>
    <col min="6643" max="6643" width="4.125" style="2" customWidth="1"/>
    <col min="6644" max="6644" width="6.25" style="2" customWidth="1"/>
    <col min="6645" max="6645" width="7.125" style="2" customWidth="1"/>
    <col min="6646" max="6646" width="0" style="2" hidden="1" customWidth="1"/>
    <col min="6647" max="6647" width="43.375" style="2" customWidth="1"/>
    <col min="6648" max="6648" width="3.375" style="2" customWidth="1"/>
    <col min="6649" max="6652" width="8.75" style="2" customWidth="1"/>
    <col min="6653" max="6653" width="13.625" style="2" customWidth="1"/>
    <col min="6654" max="6654" width="10.875" style="2" customWidth="1"/>
    <col min="6655" max="6655" width="5.125" style="2" customWidth="1"/>
    <col min="6656" max="6656" width="4.5" style="2" customWidth="1"/>
    <col min="6657" max="6657" width="24.375" style="2" customWidth="1"/>
    <col min="6658" max="6658" width="21.25" style="2" customWidth="1"/>
    <col min="6659" max="6659" width="10" style="2" customWidth="1"/>
    <col min="6660" max="6662" width="18" style="2" customWidth="1"/>
    <col min="6663" max="6894" width="9" style="2"/>
    <col min="6895" max="6895" width="4.125" style="2" customWidth="1"/>
    <col min="6896" max="6896" width="19.25" style="2" customWidth="1"/>
    <col min="6897" max="6897" width="21.375" style="2" customWidth="1"/>
    <col min="6898" max="6898" width="6.25" style="2" customWidth="1"/>
    <col min="6899" max="6899" width="4.125" style="2" customWidth="1"/>
    <col min="6900" max="6900" width="6.25" style="2" customWidth="1"/>
    <col min="6901" max="6901" width="7.125" style="2" customWidth="1"/>
    <col min="6902" max="6902" width="0" style="2" hidden="1" customWidth="1"/>
    <col min="6903" max="6903" width="43.375" style="2" customWidth="1"/>
    <col min="6904" max="6904" width="3.375" style="2" customWidth="1"/>
    <col min="6905" max="6908" width="8.75" style="2" customWidth="1"/>
    <col min="6909" max="6909" width="13.625" style="2" customWidth="1"/>
    <col min="6910" max="6910" width="10.875" style="2" customWidth="1"/>
    <col min="6911" max="6911" width="5.125" style="2" customWidth="1"/>
    <col min="6912" max="6912" width="4.5" style="2" customWidth="1"/>
    <col min="6913" max="6913" width="24.375" style="2" customWidth="1"/>
    <col min="6914" max="6914" width="21.25" style="2" customWidth="1"/>
    <col min="6915" max="6915" width="10" style="2" customWidth="1"/>
    <col min="6916" max="6918" width="18" style="2" customWidth="1"/>
    <col min="6919" max="7150" width="9" style="2"/>
    <col min="7151" max="7151" width="4.125" style="2" customWidth="1"/>
    <col min="7152" max="7152" width="19.25" style="2" customWidth="1"/>
    <col min="7153" max="7153" width="21.375" style="2" customWidth="1"/>
    <col min="7154" max="7154" width="6.25" style="2" customWidth="1"/>
    <col min="7155" max="7155" width="4.125" style="2" customWidth="1"/>
    <col min="7156" max="7156" width="6.25" style="2" customWidth="1"/>
    <col min="7157" max="7157" width="7.125" style="2" customWidth="1"/>
    <col min="7158" max="7158" width="0" style="2" hidden="1" customWidth="1"/>
    <col min="7159" max="7159" width="43.375" style="2" customWidth="1"/>
    <col min="7160" max="7160" width="3.375" style="2" customWidth="1"/>
    <col min="7161" max="7164" width="8.75" style="2" customWidth="1"/>
    <col min="7165" max="7165" width="13.625" style="2" customWidth="1"/>
    <col min="7166" max="7166" width="10.875" style="2" customWidth="1"/>
    <col min="7167" max="7167" width="5.125" style="2" customWidth="1"/>
    <col min="7168" max="7168" width="4.5" style="2" customWidth="1"/>
    <col min="7169" max="7169" width="24.375" style="2" customWidth="1"/>
    <col min="7170" max="7170" width="21.25" style="2" customWidth="1"/>
    <col min="7171" max="7171" width="10" style="2" customWidth="1"/>
    <col min="7172" max="7174" width="18" style="2" customWidth="1"/>
    <col min="7175" max="7406" width="9" style="2"/>
    <col min="7407" max="7407" width="4.125" style="2" customWidth="1"/>
    <col min="7408" max="7408" width="19.25" style="2" customWidth="1"/>
    <col min="7409" max="7409" width="21.375" style="2" customWidth="1"/>
    <col min="7410" max="7410" width="6.25" style="2" customWidth="1"/>
    <col min="7411" max="7411" width="4.125" style="2" customWidth="1"/>
    <col min="7412" max="7412" width="6.25" style="2" customWidth="1"/>
    <col min="7413" max="7413" width="7.125" style="2" customWidth="1"/>
    <col min="7414" max="7414" width="0" style="2" hidden="1" customWidth="1"/>
    <col min="7415" max="7415" width="43.375" style="2" customWidth="1"/>
    <col min="7416" max="7416" width="3.375" style="2" customWidth="1"/>
    <col min="7417" max="7420" width="8.75" style="2" customWidth="1"/>
    <col min="7421" max="7421" width="13.625" style="2" customWidth="1"/>
    <col min="7422" max="7422" width="10.875" style="2" customWidth="1"/>
    <col min="7423" max="7423" width="5.125" style="2" customWidth="1"/>
    <col min="7424" max="7424" width="4.5" style="2" customWidth="1"/>
    <col min="7425" max="7425" width="24.375" style="2" customWidth="1"/>
    <col min="7426" max="7426" width="21.25" style="2" customWidth="1"/>
    <col min="7427" max="7427" width="10" style="2" customWidth="1"/>
    <col min="7428" max="7430" width="18" style="2" customWidth="1"/>
    <col min="7431" max="7662" width="9" style="2"/>
    <col min="7663" max="7663" width="4.125" style="2" customWidth="1"/>
    <col min="7664" max="7664" width="19.25" style="2" customWidth="1"/>
    <col min="7665" max="7665" width="21.375" style="2" customWidth="1"/>
    <col min="7666" max="7666" width="6.25" style="2" customWidth="1"/>
    <col min="7667" max="7667" width="4.125" style="2" customWidth="1"/>
    <col min="7668" max="7668" width="6.25" style="2" customWidth="1"/>
    <col min="7669" max="7669" width="7.125" style="2" customWidth="1"/>
    <col min="7670" max="7670" width="0" style="2" hidden="1" customWidth="1"/>
    <col min="7671" max="7671" width="43.375" style="2" customWidth="1"/>
    <col min="7672" max="7672" width="3.375" style="2" customWidth="1"/>
    <col min="7673" max="7676" width="8.75" style="2" customWidth="1"/>
    <col min="7677" max="7677" width="13.625" style="2" customWidth="1"/>
    <col min="7678" max="7678" width="10.875" style="2" customWidth="1"/>
    <col min="7679" max="7679" width="5.125" style="2" customWidth="1"/>
    <col min="7680" max="7680" width="4.5" style="2" customWidth="1"/>
    <col min="7681" max="7681" width="24.375" style="2" customWidth="1"/>
    <col min="7682" max="7682" width="21.25" style="2" customWidth="1"/>
    <col min="7683" max="7683" width="10" style="2" customWidth="1"/>
    <col min="7684" max="7686" width="18" style="2" customWidth="1"/>
    <col min="7687" max="7918" width="9" style="2"/>
    <col min="7919" max="7919" width="4.125" style="2" customWidth="1"/>
    <col min="7920" max="7920" width="19.25" style="2" customWidth="1"/>
    <col min="7921" max="7921" width="21.375" style="2" customWidth="1"/>
    <col min="7922" max="7922" width="6.25" style="2" customWidth="1"/>
    <col min="7923" max="7923" width="4.125" style="2" customWidth="1"/>
    <col min="7924" max="7924" width="6.25" style="2" customWidth="1"/>
    <col min="7925" max="7925" width="7.125" style="2" customWidth="1"/>
    <col min="7926" max="7926" width="0" style="2" hidden="1" customWidth="1"/>
    <col min="7927" max="7927" width="43.375" style="2" customWidth="1"/>
    <col min="7928" max="7928" width="3.375" style="2" customWidth="1"/>
    <col min="7929" max="7932" width="8.75" style="2" customWidth="1"/>
    <col min="7933" max="7933" width="13.625" style="2" customWidth="1"/>
    <col min="7934" max="7934" width="10.875" style="2" customWidth="1"/>
    <col min="7935" max="7935" width="5.125" style="2" customWidth="1"/>
    <col min="7936" max="7936" width="4.5" style="2" customWidth="1"/>
    <col min="7937" max="7937" width="24.375" style="2" customWidth="1"/>
    <col min="7938" max="7938" width="21.25" style="2" customWidth="1"/>
    <col min="7939" max="7939" width="10" style="2" customWidth="1"/>
    <col min="7940" max="7942" width="18" style="2" customWidth="1"/>
    <col min="7943" max="8174" width="9" style="2"/>
    <col min="8175" max="8175" width="4.125" style="2" customWidth="1"/>
    <col min="8176" max="8176" width="19.25" style="2" customWidth="1"/>
    <col min="8177" max="8177" width="21.375" style="2" customWidth="1"/>
    <col min="8178" max="8178" width="6.25" style="2" customWidth="1"/>
    <col min="8179" max="8179" width="4.125" style="2" customWidth="1"/>
    <col min="8180" max="8180" width="6.25" style="2" customWidth="1"/>
    <col min="8181" max="8181" width="7.125" style="2" customWidth="1"/>
    <col min="8182" max="8182" width="0" style="2" hidden="1" customWidth="1"/>
    <col min="8183" max="8183" width="43.375" style="2" customWidth="1"/>
    <col min="8184" max="8184" width="3.375" style="2" customWidth="1"/>
    <col min="8185" max="8188" width="8.75" style="2" customWidth="1"/>
    <col min="8189" max="8189" width="13.625" style="2" customWidth="1"/>
    <col min="8190" max="8190" width="10.875" style="2" customWidth="1"/>
    <col min="8191" max="8191" width="5.125" style="2" customWidth="1"/>
    <col min="8192" max="8192" width="4.5" style="2" customWidth="1"/>
    <col min="8193" max="8193" width="24.375" style="2" customWidth="1"/>
    <col min="8194" max="8194" width="21.25" style="2" customWidth="1"/>
    <col min="8195" max="8195" width="10" style="2" customWidth="1"/>
    <col min="8196" max="8198" width="18" style="2" customWidth="1"/>
    <col min="8199" max="8430" width="9" style="2"/>
    <col min="8431" max="8431" width="4.125" style="2" customWidth="1"/>
    <col min="8432" max="8432" width="19.25" style="2" customWidth="1"/>
    <col min="8433" max="8433" width="21.375" style="2" customWidth="1"/>
    <col min="8434" max="8434" width="6.25" style="2" customWidth="1"/>
    <col min="8435" max="8435" width="4.125" style="2" customWidth="1"/>
    <col min="8436" max="8436" width="6.25" style="2" customWidth="1"/>
    <col min="8437" max="8437" width="7.125" style="2" customWidth="1"/>
    <col min="8438" max="8438" width="0" style="2" hidden="1" customWidth="1"/>
    <col min="8439" max="8439" width="43.375" style="2" customWidth="1"/>
    <col min="8440" max="8440" width="3.375" style="2" customWidth="1"/>
    <col min="8441" max="8444" width="8.75" style="2" customWidth="1"/>
    <col min="8445" max="8445" width="13.625" style="2" customWidth="1"/>
    <col min="8446" max="8446" width="10.875" style="2" customWidth="1"/>
    <col min="8447" max="8447" width="5.125" style="2" customWidth="1"/>
    <col min="8448" max="8448" width="4.5" style="2" customWidth="1"/>
    <col min="8449" max="8449" width="24.375" style="2" customWidth="1"/>
    <col min="8450" max="8450" width="21.25" style="2" customWidth="1"/>
    <col min="8451" max="8451" width="10" style="2" customWidth="1"/>
    <col min="8452" max="8454" width="18" style="2" customWidth="1"/>
    <col min="8455" max="8686" width="9" style="2"/>
    <col min="8687" max="8687" width="4.125" style="2" customWidth="1"/>
    <col min="8688" max="8688" width="19.25" style="2" customWidth="1"/>
    <col min="8689" max="8689" width="21.375" style="2" customWidth="1"/>
    <col min="8690" max="8690" width="6.25" style="2" customWidth="1"/>
    <col min="8691" max="8691" width="4.125" style="2" customWidth="1"/>
    <col min="8692" max="8692" width="6.25" style="2" customWidth="1"/>
    <col min="8693" max="8693" width="7.125" style="2" customWidth="1"/>
    <col min="8694" max="8694" width="0" style="2" hidden="1" customWidth="1"/>
    <col min="8695" max="8695" width="43.375" style="2" customWidth="1"/>
    <col min="8696" max="8696" width="3.375" style="2" customWidth="1"/>
    <col min="8697" max="8700" width="8.75" style="2" customWidth="1"/>
    <col min="8701" max="8701" width="13.625" style="2" customWidth="1"/>
    <col min="8702" max="8702" width="10.875" style="2" customWidth="1"/>
    <col min="8703" max="8703" width="5.125" style="2" customWidth="1"/>
    <col min="8704" max="8704" width="4.5" style="2" customWidth="1"/>
    <col min="8705" max="8705" width="24.375" style="2" customWidth="1"/>
    <col min="8706" max="8706" width="21.25" style="2" customWidth="1"/>
    <col min="8707" max="8707" width="10" style="2" customWidth="1"/>
    <col min="8708" max="8710" width="18" style="2" customWidth="1"/>
    <col min="8711" max="8942" width="9" style="2"/>
    <col min="8943" max="8943" width="4.125" style="2" customWidth="1"/>
    <col min="8944" max="8944" width="19.25" style="2" customWidth="1"/>
    <col min="8945" max="8945" width="21.375" style="2" customWidth="1"/>
    <col min="8946" max="8946" width="6.25" style="2" customWidth="1"/>
    <col min="8947" max="8947" width="4.125" style="2" customWidth="1"/>
    <col min="8948" max="8948" width="6.25" style="2" customWidth="1"/>
    <col min="8949" max="8949" width="7.125" style="2" customWidth="1"/>
    <col min="8950" max="8950" width="0" style="2" hidden="1" customWidth="1"/>
    <col min="8951" max="8951" width="43.375" style="2" customWidth="1"/>
    <col min="8952" max="8952" width="3.375" style="2" customWidth="1"/>
    <col min="8953" max="8956" width="8.75" style="2" customWidth="1"/>
    <col min="8957" max="8957" width="13.625" style="2" customWidth="1"/>
    <col min="8958" max="8958" width="10.875" style="2" customWidth="1"/>
    <col min="8959" max="8959" width="5.125" style="2" customWidth="1"/>
    <col min="8960" max="8960" width="4.5" style="2" customWidth="1"/>
    <col min="8961" max="8961" width="24.375" style="2" customWidth="1"/>
    <col min="8962" max="8962" width="21.25" style="2" customWidth="1"/>
    <col min="8963" max="8963" width="10" style="2" customWidth="1"/>
    <col min="8964" max="8966" width="18" style="2" customWidth="1"/>
    <col min="8967" max="9198" width="9" style="2"/>
    <col min="9199" max="9199" width="4.125" style="2" customWidth="1"/>
    <col min="9200" max="9200" width="19.25" style="2" customWidth="1"/>
    <col min="9201" max="9201" width="21.375" style="2" customWidth="1"/>
    <col min="9202" max="9202" width="6.25" style="2" customWidth="1"/>
    <col min="9203" max="9203" width="4.125" style="2" customWidth="1"/>
    <col min="9204" max="9204" width="6.25" style="2" customWidth="1"/>
    <col min="9205" max="9205" width="7.125" style="2" customWidth="1"/>
    <col min="9206" max="9206" width="0" style="2" hidden="1" customWidth="1"/>
    <col min="9207" max="9207" width="43.375" style="2" customWidth="1"/>
    <col min="9208" max="9208" width="3.375" style="2" customWidth="1"/>
    <col min="9209" max="9212" width="8.75" style="2" customWidth="1"/>
    <col min="9213" max="9213" width="13.625" style="2" customWidth="1"/>
    <col min="9214" max="9214" width="10.875" style="2" customWidth="1"/>
    <col min="9215" max="9215" width="5.125" style="2" customWidth="1"/>
    <col min="9216" max="9216" width="4.5" style="2" customWidth="1"/>
    <col min="9217" max="9217" width="24.375" style="2" customWidth="1"/>
    <col min="9218" max="9218" width="21.25" style="2" customWidth="1"/>
    <col min="9219" max="9219" width="10" style="2" customWidth="1"/>
    <col min="9220" max="9222" width="18" style="2" customWidth="1"/>
    <col min="9223" max="9454" width="9" style="2"/>
    <col min="9455" max="9455" width="4.125" style="2" customWidth="1"/>
    <col min="9456" max="9456" width="19.25" style="2" customWidth="1"/>
    <col min="9457" max="9457" width="21.375" style="2" customWidth="1"/>
    <col min="9458" max="9458" width="6.25" style="2" customWidth="1"/>
    <col min="9459" max="9459" width="4.125" style="2" customWidth="1"/>
    <col min="9460" max="9460" width="6.25" style="2" customWidth="1"/>
    <col min="9461" max="9461" width="7.125" style="2" customWidth="1"/>
    <col min="9462" max="9462" width="0" style="2" hidden="1" customWidth="1"/>
    <col min="9463" max="9463" width="43.375" style="2" customWidth="1"/>
    <col min="9464" max="9464" width="3.375" style="2" customWidth="1"/>
    <col min="9465" max="9468" width="8.75" style="2" customWidth="1"/>
    <col min="9469" max="9469" width="13.625" style="2" customWidth="1"/>
    <col min="9470" max="9470" width="10.875" style="2" customWidth="1"/>
    <col min="9471" max="9471" width="5.125" style="2" customWidth="1"/>
    <col min="9472" max="9472" width="4.5" style="2" customWidth="1"/>
    <col min="9473" max="9473" width="24.375" style="2" customWidth="1"/>
    <col min="9474" max="9474" width="21.25" style="2" customWidth="1"/>
    <col min="9475" max="9475" width="10" style="2" customWidth="1"/>
    <col min="9476" max="9478" width="18" style="2" customWidth="1"/>
    <col min="9479" max="9710" width="9" style="2"/>
    <col min="9711" max="9711" width="4.125" style="2" customWidth="1"/>
    <col min="9712" max="9712" width="19.25" style="2" customWidth="1"/>
    <col min="9713" max="9713" width="21.375" style="2" customWidth="1"/>
    <col min="9714" max="9714" width="6.25" style="2" customWidth="1"/>
    <col min="9715" max="9715" width="4.125" style="2" customWidth="1"/>
    <col min="9716" max="9716" width="6.25" style="2" customWidth="1"/>
    <col min="9717" max="9717" width="7.125" style="2" customWidth="1"/>
    <col min="9718" max="9718" width="0" style="2" hidden="1" customWidth="1"/>
    <col min="9719" max="9719" width="43.375" style="2" customWidth="1"/>
    <col min="9720" max="9720" width="3.375" style="2" customWidth="1"/>
    <col min="9721" max="9724" width="8.75" style="2" customWidth="1"/>
    <col min="9725" max="9725" width="13.625" style="2" customWidth="1"/>
    <col min="9726" max="9726" width="10.875" style="2" customWidth="1"/>
    <col min="9727" max="9727" width="5.125" style="2" customWidth="1"/>
    <col min="9728" max="9728" width="4.5" style="2" customWidth="1"/>
    <col min="9729" max="9729" width="24.375" style="2" customWidth="1"/>
    <col min="9730" max="9730" width="21.25" style="2" customWidth="1"/>
    <col min="9731" max="9731" width="10" style="2" customWidth="1"/>
    <col min="9732" max="9734" width="18" style="2" customWidth="1"/>
    <col min="9735" max="9966" width="9" style="2"/>
    <col min="9967" max="9967" width="4.125" style="2" customWidth="1"/>
    <col min="9968" max="9968" width="19.25" style="2" customWidth="1"/>
    <col min="9969" max="9969" width="21.375" style="2" customWidth="1"/>
    <col min="9970" max="9970" width="6.25" style="2" customWidth="1"/>
    <col min="9971" max="9971" width="4.125" style="2" customWidth="1"/>
    <col min="9972" max="9972" width="6.25" style="2" customWidth="1"/>
    <col min="9973" max="9973" width="7.125" style="2" customWidth="1"/>
    <col min="9974" max="9974" width="0" style="2" hidden="1" customWidth="1"/>
    <col min="9975" max="9975" width="43.375" style="2" customWidth="1"/>
    <col min="9976" max="9976" width="3.375" style="2" customWidth="1"/>
    <col min="9977" max="9980" width="8.75" style="2" customWidth="1"/>
    <col min="9981" max="9981" width="13.625" style="2" customWidth="1"/>
    <col min="9982" max="9982" width="10.875" style="2" customWidth="1"/>
    <col min="9983" max="9983" width="5.125" style="2" customWidth="1"/>
    <col min="9984" max="9984" width="4.5" style="2" customWidth="1"/>
    <col min="9985" max="9985" width="24.375" style="2" customWidth="1"/>
    <col min="9986" max="9986" width="21.25" style="2" customWidth="1"/>
    <col min="9987" max="9987" width="10" style="2" customWidth="1"/>
    <col min="9988" max="9990" width="18" style="2" customWidth="1"/>
    <col min="9991" max="10222" width="9" style="2"/>
    <col min="10223" max="10223" width="4.125" style="2" customWidth="1"/>
    <col min="10224" max="10224" width="19.25" style="2" customWidth="1"/>
    <col min="10225" max="10225" width="21.375" style="2" customWidth="1"/>
    <col min="10226" max="10226" width="6.25" style="2" customWidth="1"/>
    <col min="10227" max="10227" width="4.125" style="2" customWidth="1"/>
    <col min="10228" max="10228" width="6.25" style="2" customWidth="1"/>
    <col min="10229" max="10229" width="7.125" style="2" customWidth="1"/>
    <col min="10230" max="10230" width="0" style="2" hidden="1" customWidth="1"/>
    <col min="10231" max="10231" width="43.375" style="2" customWidth="1"/>
    <col min="10232" max="10232" width="3.375" style="2" customWidth="1"/>
    <col min="10233" max="10236" width="8.75" style="2" customWidth="1"/>
    <col min="10237" max="10237" width="13.625" style="2" customWidth="1"/>
    <col min="10238" max="10238" width="10.875" style="2" customWidth="1"/>
    <col min="10239" max="10239" width="5.125" style="2" customWidth="1"/>
    <col min="10240" max="10240" width="4.5" style="2" customWidth="1"/>
    <col min="10241" max="10241" width="24.375" style="2" customWidth="1"/>
    <col min="10242" max="10242" width="21.25" style="2" customWidth="1"/>
    <col min="10243" max="10243" width="10" style="2" customWidth="1"/>
    <col min="10244" max="10246" width="18" style="2" customWidth="1"/>
    <col min="10247" max="10478" width="9" style="2"/>
    <col min="10479" max="10479" width="4.125" style="2" customWidth="1"/>
    <col min="10480" max="10480" width="19.25" style="2" customWidth="1"/>
    <col min="10481" max="10481" width="21.375" style="2" customWidth="1"/>
    <col min="10482" max="10482" width="6.25" style="2" customWidth="1"/>
    <col min="10483" max="10483" width="4.125" style="2" customWidth="1"/>
    <col min="10484" max="10484" width="6.25" style="2" customWidth="1"/>
    <col min="10485" max="10485" width="7.125" style="2" customWidth="1"/>
    <col min="10486" max="10486" width="0" style="2" hidden="1" customWidth="1"/>
    <col min="10487" max="10487" width="43.375" style="2" customWidth="1"/>
    <col min="10488" max="10488" width="3.375" style="2" customWidth="1"/>
    <col min="10489" max="10492" width="8.75" style="2" customWidth="1"/>
    <col min="10493" max="10493" width="13.625" style="2" customWidth="1"/>
    <col min="10494" max="10494" width="10.875" style="2" customWidth="1"/>
    <col min="10495" max="10495" width="5.125" style="2" customWidth="1"/>
    <col min="10496" max="10496" width="4.5" style="2" customWidth="1"/>
    <col min="10497" max="10497" width="24.375" style="2" customWidth="1"/>
    <col min="10498" max="10498" width="21.25" style="2" customWidth="1"/>
    <col min="10499" max="10499" width="10" style="2" customWidth="1"/>
    <col min="10500" max="10502" width="18" style="2" customWidth="1"/>
    <col min="10503" max="10734" width="9" style="2"/>
    <col min="10735" max="10735" width="4.125" style="2" customWidth="1"/>
    <col min="10736" max="10736" width="19.25" style="2" customWidth="1"/>
    <col min="10737" max="10737" width="21.375" style="2" customWidth="1"/>
    <col min="10738" max="10738" width="6.25" style="2" customWidth="1"/>
    <col min="10739" max="10739" width="4.125" style="2" customWidth="1"/>
    <col min="10740" max="10740" width="6.25" style="2" customWidth="1"/>
    <col min="10741" max="10741" width="7.125" style="2" customWidth="1"/>
    <col min="10742" max="10742" width="0" style="2" hidden="1" customWidth="1"/>
    <col min="10743" max="10743" width="43.375" style="2" customWidth="1"/>
    <col min="10744" max="10744" width="3.375" style="2" customWidth="1"/>
    <col min="10745" max="10748" width="8.75" style="2" customWidth="1"/>
    <col min="10749" max="10749" width="13.625" style="2" customWidth="1"/>
    <col min="10750" max="10750" width="10.875" style="2" customWidth="1"/>
    <col min="10751" max="10751" width="5.125" style="2" customWidth="1"/>
    <col min="10752" max="10752" width="4.5" style="2" customWidth="1"/>
    <col min="10753" max="10753" width="24.375" style="2" customWidth="1"/>
    <col min="10754" max="10754" width="21.25" style="2" customWidth="1"/>
    <col min="10755" max="10755" width="10" style="2" customWidth="1"/>
    <col min="10756" max="10758" width="18" style="2" customWidth="1"/>
    <col min="10759" max="10990" width="9" style="2"/>
    <col min="10991" max="10991" width="4.125" style="2" customWidth="1"/>
    <col min="10992" max="10992" width="19.25" style="2" customWidth="1"/>
    <col min="10993" max="10993" width="21.375" style="2" customWidth="1"/>
    <col min="10994" max="10994" width="6.25" style="2" customWidth="1"/>
    <col min="10995" max="10995" width="4.125" style="2" customWidth="1"/>
    <col min="10996" max="10996" width="6.25" style="2" customWidth="1"/>
    <col min="10997" max="10997" width="7.125" style="2" customWidth="1"/>
    <col min="10998" max="10998" width="0" style="2" hidden="1" customWidth="1"/>
    <col min="10999" max="10999" width="43.375" style="2" customWidth="1"/>
    <col min="11000" max="11000" width="3.375" style="2" customWidth="1"/>
    <col min="11001" max="11004" width="8.75" style="2" customWidth="1"/>
    <col min="11005" max="11005" width="13.625" style="2" customWidth="1"/>
    <col min="11006" max="11006" width="10.875" style="2" customWidth="1"/>
    <col min="11007" max="11007" width="5.125" style="2" customWidth="1"/>
    <col min="11008" max="11008" width="4.5" style="2" customWidth="1"/>
    <col min="11009" max="11009" width="24.375" style="2" customWidth="1"/>
    <col min="11010" max="11010" width="21.25" style="2" customWidth="1"/>
    <col min="11011" max="11011" width="10" style="2" customWidth="1"/>
    <col min="11012" max="11014" width="18" style="2" customWidth="1"/>
    <col min="11015" max="11246" width="9" style="2"/>
    <col min="11247" max="11247" width="4.125" style="2" customWidth="1"/>
    <col min="11248" max="11248" width="19.25" style="2" customWidth="1"/>
    <col min="11249" max="11249" width="21.375" style="2" customWidth="1"/>
    <col min="11250" max="11250" width="6.25" style="2" customWidth="1"/>
    <col min="11251" max="11251" width="4.125" style="2" customWidth="1"/>
    <col min="11252" max="11252" width="6.25" style="2" customWidth="1"/>
    <col min="11253" max="11253" width="7.125" style="2" customWidth="1"/>
    <col min="11254" max="11254" width="0" style="2" hidden="1" customWidth="1"/>
    <col min="11255" max="11255" width="43.375" style="2" customWidth="1"/>
    <col min="11256" max="11256" width="3.375" style="2" customWidth="1"/>
    <col min="11257" max="11260" width="8.75" style="2" customWidth="1"/>
    <col min="11261" max="11261" width="13.625" style="2" customWidth="1"/>
    <col min="11262" max="11262" width="10.875" style="2" customWidth="1"/>
    <col min="11263" max="11263" width="5.125" style="2" customWidth="1"/>
    <col min="11264" max="11264" width="4.5" style="2" customWidth="1"/>
    <col min="11265" max="11265" width="24.375" style="2" customWidth="1"/>
    <col min="11266" max="11266" width="21.25" style="2" customWidth="1"/>
    <col min="11267" max="11267" width="10" style="2" customWidth="1"/>
    <col min="11268" max="11270" width="18" style="2" customWidth="1"/>
    <col min="11271" max="11502" width="9" style="2"/>
    <col min="11503" max="11503" width="4.125" style="2" customWidth="1"/>
    <col min="11504" max="11504" width="19.25" style="2" customWidth="1"/>
    <col min="11505" max="11505" width="21.375" style="2" customWidth="1"/>
    <col min="11506" max="11506" width="6.25" style="2" customWidth="1"/>
    <col min="11507" max="11507" width="4.125" style="2" customWidth="1"/>
    <col min="11508" max="11508" width="6.25" style="2" customWidth="1"/>
    <col min="11509" max="11509" width="7.125" style="2" customWidth="1"/>
    <col min="11510" max="11510" width="0" style="2" hidden="1" customWidth="1"/>
    <col min="11511" max="11511" width="43.375" style="2" customWidth="1"/>
    <col min="11512" max="11512" width="3.375" style="2" customWidth="1"/>
    <col min="11513" max="11516" width="8.75" style="2" customWidth="1"/>
    <col min="11517" max="11517" width="13.625" style="2" customWidth="1"/>
    <col min="11518" max="11518" width="10.875" style="2" customWidth="1"/>
    <col min="11519" max="11519" width="5.125" style="2" customWidth="1"/>
    <col min="11520" max="11520" width="4.5" style="2" customWidth="1"/>
    <col min="11521" max="11521" width="24.375" style="2" customWidth="1"/>
    <col min="11522" max="11522" width="21.25" style="2" customWidth="1"/>
    <col min="11523" max="11523" width="10" style="2" customWidth="1"/>
    <col min="11524" max="11526" width="18" style="2" customWidth="1"/>
    <col min="11527" max="11758" width="9" style="2"/>
    <col min="11759" max="11759" width="4.125" style="2" customWidth="1"/>
    <col min="11760" max="11760" width="19.25" style="2" customWidth="1"/>
    <col min="11761" max="11761" width="21.375" style="2" customWidth="1"/>
    <col min="11762" max="11762" width="6.25" style="2" customWidth="1"/>
    <col min="11763" max="11763" width="4.125" style="2" customWidth="1"/>
    <col min="11764" max="11764" width="6.25" style="2" customWidth="1"/>
    <col min="11765" max="11765" width="7.125" style="2" customWidth="1"/>
    <col min="11766" max="11766" width="0" style="2" hidden="1" customWidth="1"/>
    <col min="11767" max="11767" width="43.375" style="2" customWidth="1"/>
    <col min="11768" max="11768" width="3.375" style="2" customWidth="1"/>
    <col min="11769" max="11772" width="8.75" style="2" customWidth="1"/>
    <col min="11773" max="11773" width="13.625" style="2" customWidth="1"/>
    <col min="11774" max="11774" width="10.875" style="2" customWidth="1"/>
    <col min="11775" max="11775" width="5.125" style="2" customWidth="1"/>
    <col min="11776" max="11776" width="4.5" style="2" customWidth="1"/>
    <col min="11777" max="11777" width="24.375" style="2" customWidth="1"/>
    <col min="11778" max="11778" width="21.25" style="2" customWidth="1"/>
    <col min="11779" max="11779" width="10" style="2" customWidth="1"/>
    <col min="11780" max="11782" width="18" style="2" customWidth="1"/>
    <col min="11783" max="12014" width="9" style="2"/>
    <col min="12015" max="12015" width="4.125" style="2" customWidth="1"/>
    <col min="12016" max="12016" width="19.25" style="2" customWidth="1"/>
    <col min="12017" max="12017" width="21.375" style="2" customWidth="1"/>
    <col min="12018" max="12018" width="6.25" style="2" customWidth="1"/>
    <col min="12019" max="12019" width="4.125" style="2" customWidth="1"/>
    <col min="12020" max="12020" width="6.25" style="2" customWidth="1"/>
    <col min="12021" max="12021" width="7.125" style="2" customWidth="1"/>
    <col min="12022" max="12022" width="0" style="2" hidden="1" customWidth="1"/>
    <col min="12023" max="12023" width="43.375" style="2" customWidth="1"/>
    <col min="12024" max="12024" width="3.375" style="2" customWidth="1"/>
    <col min="12025" max="12028" width="8.75" style="2" customWidth="1"/>
    <col min="12029" max="12029" width="13.625" style="2" customWidth="1"/>
    <col min="12030" max="12030" width="10.875" style="2" customWidth="1"/>
    <col min="12031" max="12031" width="5.125" style="2" customWidth="1"/>
    <col min="12032" max="12032" width="4.5" style="2" customWidth="1"/>
    <col min="12033" max="12033" width="24.375" style="2" customWidth="1"/>
    <col min="12034" max="12034" width="21.25" style="2" customWidth="1"/>
    <col min="12035" max="12035" width="10" style="2" customWidth="1"/>
    <col min="12036" max="12038" width="18" style="2" customWidth="1"/>
    <col min="12039" max="12270" width="9" style="2"/>
    <col min="12271" max="12271" width="4.125" style="2" customWidth="1"/>
    <col min="12272" max="12272" width="19.25" style="2" customWidth="1"/>
    <col min="12273" max="12273" width="21.375" style="2" customWidth="1"/>
    <col min="12274" max="12274" width="6.25" style="2" customWidth="1"/>
    <col min="12275" max="12275" width="4.125" style="2" customWidth="1"/>
    <col min="12276" max="12276" width="6.25" style="2" customWidth="1"/>
    <col min="12277" max="12277" width="7.125" style="2" customWidth="1"/>
    <col min="12278" max="12278" width="0" style="2" hidden="1" customWidth="1"/>
    <col min="12279" max="12279" width="43.375" style="2" customWidth="1"/>
    <col min="12280" max="12280" width="3.375" style="2" customWidth="1"/>
    <col min="12281" max="12284" width="8.75" style="2" customWidth="1"/>
    <col min="12285" max="12285" width="13.625" style="2" customWidth="1"/>
    <col min="12286" max="12286" width="10.875" style="2" customWidth="1"/>
    <col min="12287" max="12287" width="5.125" style="2" customWidth="1"/>
    <col min="12288" max="12288" width="4.5" style="2" customWidth="1"/>
    <col min="12289" max="12289" width="24.375" style="2" customWidth="1"/>
    <col min="12290" max="12290" width="21.25" style="2" customWidth="1"/>
    <col min="12291" max="12291" width="10" style="2" customWidth="1"/>
    <col min="12292" max="12294" width="18" style="2" customWidth="1"/>
    <col min="12295" max="12526" width="9" style="2"/>
    <col min="12527" max="12527" width="4.125" style="2" customWidth="1"/>
    <col min="12528" max="12528" width="19.25" style="2" customWidth="1"/>
    <col min="12529" max="12529" width="21.375" style="2" customWidth="1"/>
    <col min="12530" max="12530" width="6.25" style="2" customWidth="1"/>
    <col min="12531" max="12531" width="4.125" style="2" customWidth="1"/>
    <col min="12532" max="12532" width="6.25" style="2" customWidth="1"/>
    <col min="12533" max="12533" width="7.125" style="2" customWidth="1"/>
    <col min="12534" max="12534" width="0" style="2" hidden="1" customWidth="1"/>
    <col min="12535" max="12535" width="43.375" style="2" customWidth="1"/>
    <col min="12536" max="12536" width="3.375" style="2" customWidth="1"/>
    <col min="12537" max="12540" width="8.75" style="2" customWidth="1"/>
    <col min="12541" max="12541" width="13.625" style="2" customWidth="1"/>
    <col min="12542" max="12542" width="10.875" style="2" customWidth="1"/>
    <col min="12543" max="12543" width="5.125" style="2" customWidth="1"/>
    <col min="12544" max="12544" width="4.5" style="2" customWidth="1"/>
    <col min="12545" max="12545" width="24.375" style="2" customWidth="1"/>
    <col min="12546" max="12546" width="21.25" style="2" customWidth="1"/>
    <col min="12547" max="12547" width="10" style="2" customWidth="1"/>
    <col min="12548" max="12550" width="18" style="2" customWidth="1"/>
    <col min="12551" max="12782" width="9" style="2"/>
    <col min="12783" max="12783" width="4.125" style="2" customWidth="1"/>
    <col min="12784" max="12784" width="19.25" style="2" customWidth="1"/>
    <col min="12785" max="12785" width="21.375" style="2" customWidth="1"/>
    <col min="12786" max="12786" width="6.25" style="2" customWidth="1"/>
    <col min="12787" max="12787" width="4.125" style="2" customWidth="1"/>
    <col min="12788" max="12788" width="6.25" style="2" customWidth="1"/>
    <col min="12789" max="12789" width="7.125" style="2" customWidth="1"/>
    <col min="12790" max="12790" width="0" style="2" hidden="1" customWidth="1"/>
    <col min="12791" max="12791" width="43.375" style="2" customWidth="1"/>
    <col min="12792" max="12792" width="3.375" style="2" customWidth="1"/>
    <col min="12793" max="12796" width="8.75" style="2" customWidth="1"/>
    <col min="12797" max="12797" width="13.625" style="2" customWidth="1"/>
    <col min="12798" max="12798" width="10.875" style="2" customWidth="1"/>
    <col min="12799" max="12799" width="5.125" style="2" customWidth="1"/>
    <col min="12800" max="12800" width="4.5" style="2" customWidth="1"/>
    <col min="12801" max="12801" width="24.375" style="2" customWidth="1"/>
    <col min="12802" max="12802" width="21.25" style="2" customWidth="1"/>
    <col min="12803" max="12803" width="10" style="2" customWidth="1"/>
    <col min="12804" max="12806" width="18" style="2" customWidth="1"/>
    <col min="12807" max="13038" width="9" style="2"/>
    <col min="13039" max="13039" width="4.125" style="2" customWidth="1"/>
    <col min="13040" max="13040" width="19.25" style="2" customWidth="1"/>
    <col min="13041" max="13041" width="21.375" style="2" customWidth="1"/>
    <col min="13042" max="13042" width="6.25" style="2" customWidth="1"/>
    <col min="13043" max="13043" width="4.125" style="2" customWidth="1"/>
    <col min="13044" max="13044" width="6.25" style="2" customWidth="1"/>
    <col min="13045" max="13045" width="7.125" style="2" customWidth="1"/>
    <col min="13046" max="13046" width="0" style="2" hidden="1" customWidth="1"/>
    <col min="13047" max="13047" width="43.375" style="2" customWidth="1"/>
    <col min="13048" max="13048" width="3.375" style="2" customWidth="1"/>
    <col min="13049" max="13052" width="8.75" style="2" customWidth="1"/>
    <col min="13053" max="13053" width="13.625" style="2" customWidth="1"/>
    <col min="13054" max="13054" width="10.875" style="2" customWidth="1"/>
    <col min="13055" max="13055" width="5.125" style="2" customWidth="1"/>
    <col min="13056" max="13056" width="4.5" style="2" customWidth="1"/>
    <col min="13057" max="13057" width="24.375" style="2" customWidth="1"/>
    <col min="13058" max="13058" width="21.25" style="2" customWidth="1"/>
    <col min="13059" max="13059" width="10" style="2" customWidth="1"/>
    <col min="13060" max="13062" width="18" style="2" customWidth="1"/>
    <col min="13063" max="13294" width="9" style="2"/>
    <col min="13295" max="13295" width="4.125" style="2" customWidth="1"/>
    <col min="13296" max="13296" width="19.25" style="2" customWidth="1"/>
    <col min="13297" max="13297" width="21.375" style="2" customWidth="1"/>
    <col min="13298" max="13298" width="6.25" style="2" customWidth="1"/>
    <col min="13299" max="13299" width="4.125" style="2" customWidth="1"/>
    <col min="13300" max="13300" width="6.25" style="2" customWidth="1"/>
    <col min="13301" max="13301" width="7.125" style="2" customWidth="1"/>
    <col min="13302" max="13302" width="0" style="2" hidden="1" customWidth="1"/>
    <col min="13303" max="13303" width="43.375" style="2" customWidth="1"/>
    <col min="13304" max="13304" width="3.375" style="2" customWidth="1"/>
    <col min="13305" max="13308" width="8.75" style="2" customWidth="1"/>
    <col min="13309" max="13309" width="13.625" style="2" customWidth="1"/>
    <col min="13310" max="13310" width="10.875" style="2" customWidth="1"/>
    <col min="13311" max="13311" width="5.125" style="2" customWidth="1"/>
    <col min="13312" max="13312" width="4.5" style="2" customWidth="1"/>
    <col min="13313" max="13313" width="24.375" style="2" customWidth="1"/>
    <col min="13314" max="13314" width="21.25" style="2" customWidth="1"/>
    <col min="13315" max="13315" width="10" style="2" customWidth="1"/>
    <col min="13316" max="13318" width="18" style="2" customWidth="1"/>
    <col min="13319" max="13550" width="9" style="2"/>
    <col min="13551" max="13551" width="4.125" style="2" customWidth="1"/>
    <col min="13552" max="13552" width="19.25" style="2" customWidth="1"/>
    <col min="13553" max="13553" width="21.375" style="2" customWidth="1"/>
    <col min="13554" max="13554" width="6.25" style="2" customWidth="1"/>
    <col min="13555" max="13555" width="4.125" style="2" customWidth="1"/>
    <col min="13556" max="13556" width="6.25" style="2" customWidth="1"/>
    <col min="13557" max="13557" width="7.125" style="2" customWidth="1"/>
    <col min="13558" max="13558" width="0" style="2" hidden="1" customWidth="1"/>
    <col min="13559" max="13559" width="43.375" style="2" customWidth="1"/>
    <col min="13560" max="13560" width="3.375" style="2" customWidth="1"/>
    <col min="13561" max="13564" width="8.75" style="2" customWidth="1"/>
    <col min="13565" max="13565" width="13.625" style="2" customWidth="1"/>
    <col min="13566" max="13566" width="10.875" style="2" customWidth="1"/>
    <col min="13567" max="13567" width="5.125" style="2" customWidth="1"/>
    <col min="13568" max="13568" width="4.5" style="2" customWidth="1"/>
    <col min="13569" max="13569" width="24.375" style="2" customWidth="1"/>
    <col min="13570" max="13570" width="21.25" style="2" customWidth="1"/>
    <col min="13571" max="13571" width="10" style="2" customWidth="1"/>
    <col min="13572" max="13574" width="18" style="2" customWidth="1"/>
    <col min="13575" max="13806" width="9" style="2"/>
    <col min="13807" max="13807" width="4.125" style="2" customWidth="1"/>
    <col min="13808" max="13808" width="19.25" style="2" customWidth="1"/>
    <col min="13809" max="13809" width="21.375" style="2" customWidth="1"/>
    <col min="13810" max="13810" width="6.25" style="2" customWidth="1"/>
    <col min="13811" max="13811" width="4.125" style="2" customWidth="1"/>
    <col min="13812" max="13812" width="6.25" style="2" customWidth="1"/>
    <col min="13813" max="13813" width="7.125" style="2" customWidth="1"/>
    <col min="13814" max="13814" width="0" style="2" hidden="1" customWidth="1"/>
    <col min="13815" max="13815" width="43.375" style="2" customWidth="1"/>
    <col min="13816" max="13816" width="3.375" style="2" customWidth="1"/>
    <col min="13817" max="13820" width="8.75" style="2" customWidth="1"/>
    <col min="13821" max="13821" width="13.625" style="2" customWidth="1"/>
    <col min="13822" max="13822" width="10.875" style="2" customWidth="1"/>
    <col min="13823" max="13823" width="5.125" style="2" customWidth="1"/>
    <col min="13824" max="13824" width="4.5" style="2" customWidth="1"/>
    <col min="13825" max="13825" width="24.375" style="2" customWidth="1"/>
    <col min="13826" max="13826" width="21.25" style="2" customWidth="1"/>
    <col min="13827" max="13827" width="10" style="2" customWidth="1"/>
    <col min="13828" max="13830" width="18" style="2" customWidth="1"/>
    <col min="13831" max="14062" width="9" style="2"/>
    <col min="14063" max="14063" width="4.125" style="2" customWidth="1"/>
    <col min="14064" max="14064" width="19.25" style="2" customWidth="1"/>
    <col min="14065" max="14065" width="21.375" style="2" customWidth="1"/>
    <col min="14066" max="14066" width="6.25" style="2" customWidth="1"/>
    <col min="14067" max="14067" width="4.125" style="2" customWidth="1"/>
    <col min="14068" max="14068" width="6.25" style="2" customWidth="1"/>
    <col min="14069" max="14069" width="7.125" style="2" customWidth="1"/>
    <col min="14070" max="14070" width="0" style="2" hidden="1" customWidth="1"/>
    <col min="14071" max="14071" width="43.375" style="2" customWidth="1"/>
    <col min="14072" max="14072" width="3.375" style="2" customWidth="1"/>
    <col min="14073" max="14076" width="8.75" style="2" customWidth="1"/>
    <col min="14077" max="14077" width="13.625" style="2" customWidth="1"/>
    <col min="14078" max="14078" width="10.875" style="2" customWidth="1"/>
    <col min="14079" max="14079" width="5.125" style="2" customWidth="1"/>
    <col min="14080" max="14080" width="4.5" style="2" customWidth="1"/>
    <col min="14081" max="14081" width="24.375" style="2" customWidth="1"/>
    <col min="14082" max="14082" width="21.25" style="2" customWidth="1"/>
    <col min="14083" max="14083" width="10" style="2" customWidth="1"/>
    <col min="14084" max="14086" width="18" style="2" customWidth="1"/>
    <col min="14087" max="14318" width="9" style="2"/>
    <col min="14319" max="14319" width="4.125" style="2" customWidth="1"/>
    <col min="14320" max="14320" width="19.25" style="2" customWidth="1"/>
    <col min="14321" max="14321" width="21.375" style="2" customWidth="1"/>
    <col min="14322" max="14322" width="6.25" style="2" customWidth="1"/>
    <col min="14323" max="14323" width="4.125" style="2" customWidth="1"/>
    <col min="14324" max="14324" width="6.25" style="2" customWidth="1"/>
    <col min="14325" max="14325" width="7.125" style="2" customWidth="1"/>
    <col min="14326" max="14326" width="0" style="2" hidden="1" customWidth="1"/>
    <col min="14327" max="14327" width="43.375" style="2" customWidth="1"/>
    <col min="14328" max="14328" width="3.375" style="2" customWidth="1"/>
    <col min="14329" max="14332" width="8.75" style="2" customWidth="1"/>
    <col min="14333" max="14333" width="13.625" style="2" customWidth="1"/>
    <col min="14334" max="14334" width="10.875" style="2" customWidth="1"/>
    <col min="14335" max="14335" width="5.125" style="2" customWidth="1"/>
    <col min="14336" max="14336" width="4.5" style="2" customWidth="1"/>
    <col min="14337" max="14337" width="24.375" style="2" customWidth="1"/>
    <col min="14338" max="14338" width="21.25" style="2" customWidth="1"/>
    <col min="14339" max="14339" width="10" style="2" customWidth="1"/>
    <col min="14340" max="14342" width="18" style="2" customWidth="1"/>
    <col min="14343" max="14574" width="9" style="2"/>
    <col min="14575" max="14575" width="4.125" style="2" customWidth="1"/>
    <col min="14576" max="14576" width="19.25" style="2" customWidth="1"/>
    <col min="14577" max="14577" width="21.375" style="2" customWidth="1"/>
    <col min="14578" max="14578" width="6.25" style="2" customWidth="1"/>
    <col min="14579" max="14579" width="4.125" style="2" customWidth="1"/>
    <col min="14580" max="14580" width="6.25" style="2" customWidth="1"/>
    <col min="14581" max="14581" width="7.125" style="2" customWidth="1"/>
    <col min="14582" max="14582" width="0" style="2" hidden="1" customWidth="1"/>
    <col min="14583" max="14583" width="43.375" style="2" customWidth="1"/>
    <col min="14584" max="14584" width="3.375" style="2" customWidth="1"/>
    <col min="14585" max="14588" width="8.75" style="2" customWidth="1"/>
    <col min="14589" max="14589" width="13.625" style="2" customWidth="1"/>
    <col min="14590" max="14590" width="10.875" style="2" customWidth="1"/>
    <col min="14591" max="14591" width="5.125" style="2" customWidth="1"/>
    <col min="14592" max="14592" width="4.5" style="2" customWidth="1"/>
    <col min="14593" max="14593" width="24.375" style="2" customWidth="1"/>
    <col min="14594" max="14594" width="21.25" style="2" customWidth="1"/>
    <col min="14595" max="14595" width="10" style="2" customWidth="1"/>
    <col min="14596" max="14598" width="18" style="2" customWidth="1"/>
    <col min="14599" max="14830" width="9" style="2"/>
    <col min="14831" max="14831" width="4.125" style="2" customWidth="1"/>
    <col min="14832" max="14832" width="19.25" style="2" customWidth="1"/>
    <col min="14833" max="14833" width="21.375" style="2" customWidth="1"/>
    <col min="14834" max="14834" width="6.25" style="2" customWidth="1"/>
    <col min="14835" max="14835" width="4.125" style="2" customWidth="1"/>
    <col min="14836" max="14836" width="6.25" style="2" customWidth="1"/>
    <col min="14837" max="14837" width="7.125" style="2" customWidth="1"/>
    <col min="14838" max="14838" width="0" style="2" hidden="1" customWidth="1"/>
    <col min="14839" max="14839" width="43.375" style="2" customWidth="1"/>
    <col min="14840" max="14840" width="3.375" style="2" customWidth="1"/>
    <col min="14841" max="14844" width="8.75" style="2" customWidth="1"/>
    <col min="14845" max="14845" width="13.625" style="2" customWidth="1"/>
    <col min="14846" max="14846" width="10.875" style="2" customWidth="1"/>
    <col min="14847" max="14847" width="5.125" style="2" customWidth="1"/>
    <col min="14848" max="14848" width="4.5" style="2" customWidth="1"/>
    <col min="14849" max="14849" width="24.375" style="2" customWidth="1"/>
    <col min="14850" max="14850" width="21.25" style="2" customWidth="1"/>
    <col min="14851" max="14851" width="10" style="2" customWidth="1"/>
    <col min="14852" max="14854" width="18" style="2" customWidth="1"/>
    <col min="14855" max="15086" width="9" style="2"/>
    <col min="15087" max="15087" width="4.125" style="2" customWidth="1"/>
    <col min="15088" max="15088" width="19.25" style="2" customWidth="1"/>
    <col min="15089" max="15089" width="21.375" style="2" customWidth="1"/>
    <col min="15090" max="15090" width="6.25" style="2" customWidth="1"/>
    <col min="15091" max="15091" width="4.125" style="2" customWidth="1"/>
    <col min="15092" max="15092" width="6.25" style="2" customWidth="1"/>
    <col min="15093" max="15093" width="7.125" style="2" customWidth="1"/>
    <col min="15094" max="15094" width="0" style="2" hidden="1" customWidth="1"/>
    <col min="15095" max="15095" width="43.375" style="2" customWidth="1"/>
    <col min="15096" max="15096" width="3.375" style="2" customWidth="1"/>
    <col min="15097" max="15100" width="8.75" style="2" customWidth="1"/>
    <col min="15101" max="15101" width="13.625" style="2" customWidth="1"/>
    <col min="15102" max="15102" width="10.875" style="2" customWidth="1"/>
    <col min="15103" max="15103" width="5.125" style="2" customWidth="1"/>
    <col min="15104" max="15104" width="4.5" style="2" customWidth="1"/>
    <col min="15105" max="15105" width="24.375" style="2" customWidth="1"/>
    <col min="15106" max="15106" width="21.25" style="2" customWidth="1"/>
    <col min="15107" max="15107" width="10" style="2" customWidth="1"/>
    <col min="15108" max="15110" width="18" style="2" customWidth="1"/>
    <col min="15111" max="15342" width="9" style="2"/>
    <col min="15343" max="15343" width="4.125" style="2" customWidth="1"/>
    <col min="15344" max="15344" width="19.25" style="2" customWidth="1"/>
    <col min="15345" max="15345" width="21.375" style="2" customWidth="1"/>
    <col min="15346" max="15346" width="6.25" style="2" customWidth="1"/>
    <col min="15347" max="15347" width="4.125" style="2" customWidth="1"/>
    <col min="15348" max="15348" width="6.25" style="2" customWidth="1"/>
    <col min="15349" max="15349" width="7.125" style="2" customWidth="1"/>
    <col min="15350" max="15350" width="0" style="2" hidden="1" customWidth="1"/>
    <col min="15351" max="15351" width="43.375" style="2" customWidth="1"/>
    <col min="15352" max="15352" width="3.375" style="2" customWidth="1"/>
    <col min="15353" max="15356" width="8.75" style="2" customWidth="1"/>
    <col min="15357" max="15357" width="13.625" style="2" customWidth="1"/>
    <col min="15358" max="15358" width="10.875" style="2" customWidth="1"/>
    <col min="15359" max="15359" width="5.125" style="2" customWidth="1"/>
    <col min="15360" max="15360" width="4.5" style="2" customWidth="1"/>
    <col min="15361" max="15361" width="24.375" style="2" customWidth="1"/>
    <col min="15362" max="15362" width="21.25" style="2" customWidth="1"/>
    <col min="15363" max="15363" width="10" style="2" customWidth="1"/>
    <col min="15364" max="15366" width="18" style="2" customWidth="1"/>
    <col min="15367" max="15598" width="9" style="2"/>
    <col min="15599" max="15599" width="4.125" style="2" customWidth="1"/>
    <col min="15600" max="15600" width="19.25" style="2" customWidth="1"/>
    <col min="15601" max="15601" width="21.375" style="2" customWidth="1"/>
    <col min="15602" max="15602" width="6.25" style="2" customWidth="1"/>
    <col min="15603" max="15603" width="4.125" style="2" customWidth="1"/>
    <col min="15604" max="15604" width="6.25" style="2" customWidth="1"/>
    <col min="15605" max="15605" width="7.125" style="2" customWidth="1"/>
    <col min="15606" max="15606" width="0" style="2" hidden="1" customWidth="1"/>
    <col min="15607" max="15607" width="43.375" style="2" customWidth="1"/>
    <col min="15608" max="15608" width="3.375" style="2" customWidth="1"/>
    <col min="15609" max="15612" width="8.75" style="2" customWidth="1"/>
    <col min="15613" max="15613" width="13.625" style="2" customWidth="1"/>
    <col min="15614" max="15614" width="10.875" style="2" customWidth="1"/>
    <col min="15615" max="15615" width="5.125" style="2" customWidth="1"/>
    <col min="15616" max="15616" width="4.5" style="2" customWidth="1"/>
    <col min="15617" max="15617" width="24.375" style="2" customWidth="1"/>
    <col min="15618" max="15618" width="21.25" style="2" customWidth="1"/>
    <col min="15619" max="15619" width="10" style="2" customWidth="1"/>
    <col min="15620" max="15622" width="18" style="2" customWidth="1"/>
    <col min="15623" max="15854" width="9" style="2"/>
    <col min="15855" max="15855" width="4.125" style="2" customWidth="1"/>
    <col min="15856" max="15856" width="19.25" style="2" customWidth="1"/>
    <col min="15857" max="15857" width="21.375" style="2" customWidth="1"/>
    <col min="15858" max="15858" width="6.25" style="2" customWidth="1"/>
    <col min="15859" max="15859" width="4.125" style="2" customWidth="1"/>
    <col min="15860" max="15860" width="6.25" style="2" customWidth="1"/>
    <col min="15861" max="15861" width="7.125" style="2" customWidth="1"/>
    <col min="15862" max="15862" width="0" style="2" hidden="1" customWidth="1"/>
    <col min="15863" max="15863" width="43.375" style="2" customWidth="1"/>
    <col min="15864" max="15864" width="3.375" style="2" customWidth="1"/>
    <col min="15865" max="15868" width="8.75" style="2" customWidth="1"/>
    <col min="15869" max="15869" width="13.625" style="2" customWidth="1"/>
    <col min="15870" max="15870" width="10.875" style="2" customWidth="1"/>
    <col min="15871" max="15871" width="5.125" style="2" customWidth="1"/>
    <col min="15872" max="15872" width="4.5" style="2" customWidth="1"/>
    <col min="15873" max="15873" width="24.375" style="2" customWidth="1"/>
    <col min="15874" max="15874" width="21.25" style="2" customWidth="1"/>
    <col min="15875" max="15875" width="10" style="2" customWidth="1"/>
    <col min="15876" max="15878" width="18" style="2" customWidth="1"/>
    <col min="15879" max="16110" width="9" style="2"/>
    <col min="16111" max="16111" width="4.125" style="2" customWidth="1"/>
    <col min="16112" max="16112" width="19.25" style="2" customWidth="1"/>
    <col min="16113" max="16113" width="21.375" style="2" customWidth="1"/>
    <col min="16114" max="16114" width="6.25" style="2" customWidth="1"/>
    <col min="16115" max="16115" width="4.125" style="2" customWidth="1"/>
    <col min="16116" max="16116" width="6.25" style="2" customWidth="1"/>
    <col min="16117" max="16117" width="7.125" style="2" customWidth="1"/>
    <col min="16118" max="16118" width="0" style="2" hidden="1" customWidth="1"/>
    <col min="16119" max="16119" width="43.375" style="2" customWidth="1"/>
    <col min="16120" max="16120" width="3.375" style="2" customWidth="1"/>
    <col min="16121" max="16124" width="8.75" style="2" customWidth="1"/>
    <col min="16125" max="16125" width="13.625" style="2" customWidth="1"/>
    <col min="16126" max="16126" width="10.875" style="2" customWidth="1"/>
    <col min="16127" max="16127" width="5.125" style="2" customWidth="1"/>
    <col min="16128" max="16128" width="4.5" style="2" customWidth="1"/>
    <col min="16129" max="16129" width="24.375" style="2" customWidth="1"/>
    <col min="16130" max="16130" width="21.25" style="2" customWidth="1"/>
    <col min="16131" max="16131" width="10" style="2" customWidth="1"/>
    <col min="16132" max="16134" width="18" style="2" customWidth="1"/>
    <col min="16135" max="16384" width="9" style="2"/>
  </cols>
  <sheetData>
    <row r="1" spans="1:17" ht="30.75" customHeight="1" x14ac:dyDescent="0.15">
      <c r="A1" s="85" t="s">
        <v>0</v>
      </c>
      <c r="B1" s="85"/>
      <c r="C1" s="86" t="s">
        <v>1</v>
      </c>
      <c r="D1" s="86"/>
      <c r="E1" s="86"/>
      <c r="F1" s="86"/>
      <c r="G1" s="86"/>
      <c r="H1" s="86"/>
      <c r="I1" s="86"/>
      <c r="J1" s="86"/>
      <c r="K1" s="86"/>
      <c r="L1" s="1"/>
      <c r="M1" s="1"/>
      <c r="N1" s="1"/>
      <c r="O1" s="2"/>
      <c r="P1" s="2"/>
      <c r="Q1" s="2"/>
    </row>
    <row r="2" spans="1:17" ht="18.75" customHeight="1" x14ac:dyDescent="0.15">
      <c r="A2" s="74"/>
      <c r="B2" s="74"/>
      <c r="C2" s="75"/>
      <c r="D2" s="3"/>
      <c r="E2" s="75"/>
      <c r="F2" s="4"/>
      <c r="G2" s="4"/>
      <c r="H2" s="4"/>
      <c r="I2" s="75"/>
      <c r="J2" s="75"/>
      <c r="K2" s="87" t="s">
        <v>2</v>
      </c>
      <c r="L2" s="87"/>
      <c r="M2" s="87"/>
      <c r="N2" s="1"/>
      <c r="O2" s="2"/>
      <c r="P2" s="2"/>
      <c r="Q2" s="2"/>
    </row>
    <row r="3" spans="1:17" ht="15.75" customHeight="1" x14ac:dyDescent="0.15">
      <c r="A3" s="74"/>
      <c r="B3" s="74"/>
      <c r="C3" s="75"/>
      <c r="D3" s="3"/>
      <c r="E3" s="75"/>
      <c r="F3" s="4"/>
      <c r="G3" s="5"/>
      <c r="H3" s="5"/>
      <c r="I3" s="75"/>
      <c r="J3" s="6"/>
      <c r="K3" s="7" t="s">
        <v>3</v>
      </c>
      <c r="L3" s="8" t="s">
        <v>4</v>
      </c>
      <c r="M3" s="8" t="s">
        <v>5</v>
      </c>
      <c r="N3" s="9"/>
      <c r="O3" s="2"/>
      <c r="P3" s="2"/>
      <c r="Q3" s="2"/>
    </row>
    <row r="4" spans="1:17" ht="30" customHeight="1" x14ac:dyDescent="0.15">
      <c r="A4" s="74"/>
      <c r="B4" s="74"/>
      <c r="C4" s="75"/>
      <c r="D4" s="3"/>
      <c r="E4" s="75"/>
      <c r="F4" s="4"/>
      <c r="G4" s="5"/>
      <c r="H4" s="5"/>
      <c r="I4" s="75"/>
      <c r="J4" s="10" t="s">
        <v>6</v>
      </c>
      <c r="K4" s="11"/>
      <c r="L4" s="12"/>
      <c r="M4" s="12"/>
      <c r="N4" s="13"/>
      <c r="O4" s="2"/>
      <c r="P4" s="2"/>
      <c r="Q4" s="2"/>
    </row>
    <row r="5" spans="1:17" ht="30" customHeight="1" x14ac:dyDescent="0.15">
      <c r="A5" s="74"/>
      <c r="B5" s="94" t="s">
        <v>214</v>
      </c>
      <c r="C5" s="94"/>
      <c r="D5" s="3"/>
      <c r="E5" s="75"/>
      <c r="F5" s="4"/>
      <c r="G5" s="5"/>
      <c r="H5" s="5"/>
      <c r="I5" s="75"/>
      <c r="J5" s="10" t="s">
        <v>7</v>
      </c>
      <c r="K5" s="11"/>
      <c r="L5" s="12"/>
      <c r="M5" s="12"/>
      <c r="N5" s="13"/>
      <c r="O5" s="2"/>
      <c r="P5" s="2"/>
      <c r="Q5" s="2"/>
    </row>
    <row r="6" spans="1:17" ht="30" customHeight="1" x14ac:dyDescent="0.15">
      <c r="A6" s="74"/>
      <c r="B6" s="74"/>
      <c r="C6" s="75"/>
      <c r="D6" s="3"/>
      <c r="E6" s="75"/>
      <c r="F6" s="4"/>
      <c r="G6" s="14"/>
      <c r="H6" s="14"/>
      <c r="I6" s="75"/>
      <c r="J6" s="10" t="s">
        <v>8</v>
      </c>
      <c r="K6" s="11"/>
      <c r="L6" s="12"/>
      <c r="M6" s="12"/>
      <c r="N6" s="13"/>
      <c r="O6" s="88" t="s">
        <v>9</v>
      </c>
      <c r="P6" s="89"/>
      <c r="Q6" s="77"/>
    </row>
    <row r="7" spans="1:17" ht="24" customHeight="1" thickBot="1" x14ac:dyDescent="0.3">
      <c r="A7" s="90" t="s">
        <v>24</v>
      </c>
      <c r="B7" s="91"/>
      <c r="C7" s="91"/>
      <c r="D7" s="91"/>
      <c r="E7" s="91"/>
      <c r="F7" s="76"/>
      <c r="G7" s="76"/>
      <c r="H7" s="76"/>
      <c r="I7" s="2"/>
      <c r="J7" s="2"/>
      <c r="K7" s="78"/>
      <c r="L7" s="15"/>
      <c r="M7" s="1"/>
      <c r="N7" s="1"/>
      <c r="O7" s="92" t="s">
        <v>10</v>
      </c>
      <c r="P7" s="93"/>
      <c r="Q7" s="79"/>
    </row>
    <row r="8" spans="1:17" ht="21.75" thickBot="1" x14ac:dyDescent="0.2">
      <c r="A8" s="58"/>
      <c r="B8" s="27" t="s">
        <v>11</v>
      </c>
      <c r="C8" s="27" t="s">
        <v>12</v>
      </c>
      <c r="D8" s="28" t="s">
        <v>13</v>
      </c>
      <c r="E8" s="27" t="s">
        <v>14</v>
      </c>
      <c r="F8" s="29" t="s">
        <v>15</v>
      </c>
      <c r="G8" s="29" t="s">
        <v>16</v>
      </c>
      <c r="H8" s="80" t="s">
        <v>17</v>
      </c>
      <c r="I8" s="95" t="s">
        <v>18</v>
      </c>
      <c r="J8" s="96"/>
      <c r="K8" s="97" t="s">
        <v>19</v>
      </c>
      <c r="L8" s="98"/>
      <c r="M8" s="30" t="s">
        <v>20</v>
      </c>
      <c r="N8" s="31" t="s">
        <v>21</v>
      </c>
      <c r="O8" s="32" t="s">
        <v>22</v>
      </c>
      <c r="P8" s="33" t="s">
        <v>23</v>
      </c>
      <c r="Q8" s="16"/>
    </row>
    <row r="9" spans="1:17" ht="18.75" customHeight="1" x14ac:dyDescent="0.15">
      <c r="A9" s="82" t="s">
        <v>59</v>
      </c>
      <c r="B9" s="34" t="s">
        <v>25</v>
      </c>
      <c r="C9" s="34" t="s">
        <v>29</v>
      </c>
      <c r="D9" s="35">
        <v>10</v>
      </c>
      <c r="E9" s="36" t="s">
        <v>34</v>
      </c>
      <c r="F9" s="36">
        <f>ROUNDUP(D9*0.75,2)</f>
        <v>7.5</v>
      </c>
      <c r="G9" s="37">
        <f>ROUNDUP((K4*D9)+(K5*D9*0.75)+(K6*(D9*2)),0)</f>
        <v>0</v>
      </c>
      <c r="H9" s="37">
        <f>G9+(G9*6/100)</f>
        <v>0</v>
      </c>
      <c r="I9" s="99" t="s">
        <v>26</v>
      </c>
      <c r="J9" s="100"/>
      <c r="K9" s="38" t="s">
        <v>32</v>
      </c>
      <c r="L9" s="39">
        <f>ROUNDUP((K4*M9)+(K5*M9*0.75)+(K6*(M9*2)),2)</f>
        <v>0</v>
      </c>
      <c r="M9" s="35">
        <v>110</v>
      </c>
      <c r="N9" s="40">
        <f t="shared" ref="N9:N16" si="0">ROUNDUP(M9*0.75,2)</f>
        <v>82.5</v>
      </c>
      <c r="O9" s="41"/>
      <c r="P9" s="67"/>
    </row>
    <row r="10" spans="1:17" ht="18.75" customHeight="1" x14ac:dyDescent="0.15">
      <c r="A10" s="83"/>
      <c r="B10" s="42"/>
      <c r="C10" s="42" t="s">
        <v>36</v>
      </c>
      <c r="D10" s="43">
        <v>10</v>
      </c>
      <c r="E10" s="44" t="s">
        <v>34</v>
      </c>
      <c r="F10" s="44">
        <f>ROUNDUP(D10*0.75,2)</f>
        <v>7.5</v>
      </c>
      <c r="G10" s="45">
        <f>ROUNDUP((K4*D10)+(K5*D10*0.75)+(K6*(D10*2)),0)</f>
        <v>0</v>
      </c>
      <c r="H10" s="45">
        <f>G10</f>
        <v>0</v>
      </c>
      <c r="I10" s="101"/>
      <c r="J10" s="101"/>
      <c r="K10" s="46" t="s">
        <v>27</v>
      </c>
      <c r="L10" s="47">
        <f>ROUNDUP((K4*M10)+(K5*M10*0.75)+(K6*(M10*2)),2)</f>
        <v>0</v>
      </c>
      <c r="M10" s="43">
        <v>7</v>
      </c>
      <c r="N10" s="48">
        <f t="shared" si="0"/>
        <v>5.25</v>
      </c>
      <c r="O10" s="49" t="s">
        <v>37</v>
      </c>
      <c r="P10" s="68"/>
    </row>
    <row r="11" spans="1:17" ht="18.75" customHeight="1" x14ac:dyDescent="0.15">
      <c r="A11" s="83"/>
      <c r="B11" s="42"/>
      <c r="C11" s="42" t="s">
        <v>39</v>
      </c>
      <c r="D11" s="43">
        <v>1</v>
      </c>
      <c r="E11" s="44" t="s">
        <v>41</v>
      </c>
      <c r="F11" s="44">
        <f>ROUNDUP(D11*0.75,2)</f>
        <v>0.75</v>
      </c>
      <c r="G11" s="45">
        <f>ROUNDUP((K4*D11)+(K5*D11*0.75)+(K6*(D11*2)),0)</f>
        <v>0</v>
      </c>
      <c r="H11" s="45">
        <f>G11</f>
        <v>0</v>
      </c>
      <c r="I11" s="101"/>
      <c r="J11" s="101"/>
      <c r="K11" s="46" t="s">
        <v>28</v>
      </c>
      <c r="L11" s="47">
        <f>ROUNDUP((K4*M11)+(K5*M11*0.75)+(K6*(M11*2)),2)</f>
        <v>0</v>
      </c>
      <c r="M11" s="43">
        <v>1</v>
      </c>
      <c r="N11" s="48">
        <f t="shared" si="0"/>
        <v>0.75</v>
      </c>
      <c r="O11" s="49" t="s">
        <v>40</v>
      </c>
      <c r="P11" s="68" t="s">
        <v>33</v>
      </c>
    </row>
    <row r="12" spans="1:17" ht="18.75" customHeight="1" x14ac:dyDescent="0.15">
      <c r="A12" s="83"/>
      <c r="B12" s="42"/>
      <c r="C12" s="42" t="s">
        <v>42</v>
      </c>
      <c r="D12" s="43">
        <v>2</v>
      </c>
      <c r="E12" s="44" t="s">
        <v>34</v>
      </c>
      <c r="F12" s="44">
        <f>ROUNDUP(D12*0.75,2)</f>
        <v>1.5</v>
      </c>
      <c r="G12" s="45">
        <f>ROUNDUP((K4*D12)+(K5*D12*0.75)+(K6*(D12*2)),0)</f>
        <v>0</v>
      </c>
      <c r="H12" s="45">
        <f>G12</f>
        <v>0</v>
      </c>
      <c r="I12" s="101"/>
      <c r="J12" s="101"/>
      <c r="K12" s="46" t="s">
        <v>35</v>
      </c>
      <c r="L12" s="47">
        <f>ROUNDUP((K4*M12)+(K5*M12*0.75)+(K6*(M12*2)),2)</f>
        <v>0</v>
      </c>
      <c r="M12" s="43">
        <v>0.1</v>
      </c>
      <c r="N12" s="48">
        <f t="shared" si="0"/>
        <v>0.08</v>
      </c>
      <c r="O12" s="49"/>
      <c r="P12" s="68"/>
    </row>
    <row r="13" spans="1:17" ht="18.75" customHeight="1" x14ac:dyDescent="0.15">
      <c r="A13" s="83"/>
      <c r="B13" s="42"/>
      <c r="C13" s="42" t="s">
        <v>31</v>
      </c>
      <c r="D13" s="43">
        <v>5</v>
      </c>
      <c r="E13" s="44" t="s">
        <v>34</v>
      </c>
      <c r="F13" s="44">
        <f>ROUNDUP(D13*0.75,2)</f>
        <v>3.75</v>
      </c>
      <c r="G13" s="45">
        <f>ROUNDUP((K4*D13)+(K5*D13*0.75)+(K6*(D13*2)),0)</f>
        <v>0</v>
      </c>
      <c r="H13" s="45">
        <f>G13+(G13*2/100)</f>
        <v>0</v>
      </c>
      <c r="I13" s="101"/>
      <c r="J13" s="101"/>
      <c r="K13" s="46" t="s">
        <v>30</v>
      </c>
      <c r="L13" s="47">
        <f>ROUNDUP((K4*M13)+(K5*M13*0.75)+(K6*(M13*2)),2)</f>
        <v>0</v>
      </c>
      <c r="M13" s="43">
        <v>1</v>
      </c>
      <c r="N13" s="48">
        <f t="shared" si="0"/>
        <v>0.75</v>
      </c>
      <c r="O13" s="49"/>
      <c r="P13" s="68"/>
    </row>
    <row r="14" spans="1:17" ht="18.75" customHeight="1" x14ac:dyDescent="0.15">
      <c r="A14" s="83"/>
      <c r="B14" s="42"/>
      <c r="C14" s="42"/>
      <c r="D14" s="43"/>
      <c r="E14" s="44"/>
      <c r="F14" s="44"/>
      <c r="G14" s="45"/>
      <c r="H14" s="45"/>
      <c r="I14" s="101"/>
      <c r="J14" s="101"/>
      <c r="K14" s="46" t="s">
        <v>30</v>
      </c>
      <c r="L14" s="47">
        <f>ROUNDUP((K4*M14)+(K5*M14*0.75)+(K6*(M14*2)),2)</f>
        <v>0</v>
      </c>
      <c r="M14" s="43">
        <v>1</v>
      </c>
      <c r="N14" s="48">
        <f t="shared" si="0"/>
        <v>0.75</v>
      </c>
      <c r="O14" s="49"/>
      <c r="P14" s="68"/>
    </row>
    <row r="15" spans="1:17" ht="18.75" customHeight="1" x14ac:dyDescent="0.15">
      <c r="A15" s="83"/>
      <c r="B15" s="42"/>
      <c r="C15" s="42"/>
      <c r="D15" s="43"/>
      <c r="E15" s="44"/>
      <c r="F15" s="44"/>
      <c r="G15" s="45"/>
      <c r="H15" s="45"/>
      <c r="I15" s="101"/>
      <c r="J15" s="101"/>
      <c r="K15" s="46" t="s">
        <v>38</v>
      </c>
      <c r="L15" s="47">
        <f>ROUNDUP((K4*M15)+(K5*M15*0.75)+(K6*(M15*2)),2)</f>
        <v>0</v>
      </c>
      <c r="M15" s="43">
        <v>2</v>
      </c>
      <c r="N15" s="48">
        <f t="shared" si="0"/>
        <v>1.5</v>
      </c>
      <c r="O15" s="49"/>
      <c r="P15" s="68"/>
    </row>
    <row r="16" spans="1:17" ht="18.75" customHeight="1" x14ac:dyDescent="0.15">
      <c r="A16" s="83"/>
      <c r="B16" s="42"/>
      <c r="C16" s="42"/>
      <c r="D16" s="43"/>
      <c r="E16" s="44"/>
      <c r="F16" s="44"/>
      <c r="G16" s="45"/>
      <c r="H16" s="45"/>
      <c r="I16" s="101"/>
      <c r="J16" s="101"/>
      <c r="K16" s="46" t="s">
        <v>27</v>
      </c>
      <c r="L16" s="47">
        <f>ROUNDUP((K4*M16)+(K5*M16*0.75)+(K6*(M16*2)),2)</f>
        <v>0</v>
      </c>
      <c r="M16" s="43">
        <v>2</v>
      </c>
      <c r="N16" s="48">
        <f t="shared" si="0"/>
        <v>1.5</v>
      </c>
      <c r="O16" s="49"/>
      <c r="P16" s="68"/>
    </row>
    <row r="17" spans="1:16" ht="18.75" customHeight="1" x14ac:dyDescent="0.15">
      <c r="A17" s="83"/>
      <c r="B17" s="42"/>
      <c r="C17" s="42"/>
      <c r="D17" s="43"/>
      <c r="E17" s="44"/>
      <c r="F17" s="44"/>
      <c r="G17" s="45"/>
      <c r="H17" s="45"/>
      <c r="I17" s="101"/>
      <c r="J17" s="101"/>
      <c r="K17" s="46"/>
      <c r="L17" s="47"/>
      <c r="M17" s="43"/>
      <c r="N17" s="48"/>
      <c r="O17" s="49"/>
      <c r="P17" s="68"/>
    </row>
    <row r="18" spans="1:16" ht="18.75" customHeight="1" x14ac:dyDescent="0.15">
      <c r="A18" s="83"/>
      <c r="B18" s="42"/>
      <c r="C18" s="42"/>
      <c r="D18" s="43"/>
      <c r="E18" s="44"/>
      <c r="F18" s="44"/>
      <c r="G18" s="45"/>
      <c r="H18" s="45"/>
      <c r="I18" s="101"/>
      <c r="J18" s="101"/>
      <c r="K18" s="46"/>
      <c r="L18" s="47"/>
      <c r="M18" s="43"/>
      <c r="N18" s="48"/>
      <c r="O18" s="49"/>
      <c r="P18" s="68"/>
    </row>
    <row r="19" spans="1:16" ht="18.75" customHeight="1" x14ac:dyDescent="0.15">
      <c r="A19" s="83"/>
      <c r="B19" s="42"/>
      <c r="C19" s="42"/>
      <c r="D19" s="43"/>
      <c r="E19" s="44"/>
      <c r="F19" s="44"/>
      <c r="G19" s="45"/>
      <c r="H19" s="45"/>
      <c r="I19" s="101"/>
      <c r="J19" s="101"/>
      <c r="K19" s="46"/>
      <c r="L19" s="47"/>
      <c r="M19" s="43"/>
      <c r="N19" s="48"/>
      <c r="O19" s="49"/>
      <c r="P19" s="68"/>
    </row>
    <row r="20" spans="1:16" ht="18.75" customHeight="1" x14ac:dyDescent="0.15">
      <c r="A20" s="83"/>
      <c r="B20" s="42"/>
      <c r="C20" s="42"/>
      <c r="D20" s="43"/>
      <c r="E20" s="44"/>
      <c r="F20" s="44"/>
      <c r="G20" s="45"/>
      <c r="H20" s="45"/>
      <c r="I20" s="101"/>
      <c r="J20" s="101"/>
      <c r="K20" s="46"/>
      <c r="L20" s="47"/>
      <c r="M20" s="43"/>
      <c r="N20" s="48"/>
      <c r="O20" s="49"/>
      <c r="P20" s="68"/>
    </row>
    <row r="21" spans="1:16" ht="18.75" customHeight="1" x14ac:dyDescent="0.15">
      <c r="A21" s="83"/>
      <c r="B21" s="42"/>
      <c r="C21" s="42"/>
      <c r="D21" s="43"/>
      <c r="E21" s="44"/>
      <c r="F21" s="44"/>
      <c r="G21" s="45"/>
      <c r="H21" s="45"/>
      <c r="I21" s="101"/>
      <c r="J21" s="101"/>
      <c r="K21" s="46"/>
      <c r="L21" s="47"/>
      <c r="M21" s="43"/>
      <c r="N21" s="48"/>
      <c r="O21" s="49"/>
      <c r="P21" s="68"/>
    </row>
    <row r="22" spans="1:16" ht="18.75" customHeight="1" x14ac:dyDescent="0.15">
      <c r="A22" s="83"/>
      <c r="B22" s="50"/>
      <c r="C22" s="50"/>
      <c r="D22" s="51"/>
      <c r="E22" s="52"/>
      <c r="F22" s="52"/>
      <c r="G22" s="53"/>
      <c r="H22" s="53"/>
      <c r="I22" s="102"/>
      <c r="J22" s="102"/>
      <c r="K22" s="54"/>
      <c r="L22" s="55"/>
      <c r="M22" s="51"/>
      <c r="N22" s="56"/>
      <c r="O22" s="57"/>
      <c r="P22" s="69"/>
    </row>
    <row r="23" spans="1:16" ht="18.75" customHeight="1" x14ac:dyDescent="0.15">
      <c r="A23" s="83"/>
      <c r="B23" s="42" t="s">
        <v>43</v>
      </c>
      <c r="C23" s="42" t="s">
        <v>45</v>
      </c>
      <c r="D23" s="43">
        <v>30</v>
      </c>
      <c r="E23" s="44" t="s">
        <v>34</v>
      </c>
      <c r="F23" s="44">
        <f>ROUNDUP(D23*0.75,2)</f>
        <v>22.5</v>
      </c>
      <c r="G23" s="45">
        <f>ROUNDUP((K4*D23)+(K5*D23*0.75)+(K6*(D23*2)),0)</f>
        <v>0</v>
      </c>
      <c r="H23" s="45">
        <f>G23</f>
        <v>0</v>
      </c>
      <c r="I23" s="103" t="s">
        <v>44</v>
      </c>
      <c r="J23" s="104"/>
      <c r="K23" s="46" t="s">
        <v>49</v>
      </c>
      <c r="L23" s="47">
        <f>ROUNDUP((K4*M23)+(K5*M23*0.75)+(K6*(M23*2)),2)</f>
        <v>0</v>
      </c>
      <c r="M23" s="43">
        <v>50</v>
      </c>
      <c r="N23" s="48">
        <f>ROUNDUP(M23*0.75,2)</f>
        <v>37.5</v>
      </c>
      <c r="O23" s="49"/>
      <c r="P23" s="68"/>
    </row>
    <row r="24" spans="1:16" ht="18.75" customHeight="1" x14ac:dyDescent="0.15">
      <c r="A24" s="83"/>
      <c r="B24" s="42"/>
      <c r="C24" s="42" t="s">
        <v>46</v>
      </c>
      <c r="D24" s="43">
        <v>20</v>
      </c>
      <c r="E24" s="44" t="s">
        <v>34</v>
      </c>
      <c r="F24" s="44">
        <f>ROUNDUP(D24*0.75,2)</f>
        <v>15</v>
      </c>
      <c r="G24" s="45">
        <f>ROUNDUP((K4*D24)+(K5*D24*0.75)+(K6*(D24*2)),0)</f>
        <v>0</v>
      </c>
      <c r="H24" s="45">
        <f>G24+(G24*9/100)</f>
        <v>0</v>
      </c>
      <c r="I24" s="101"/>
      <c r="J24" s="101"/>
      <c r="K24" s="46" t="s">
        <v>50</v>
      </c>
      <c r="L24" s="47">
        <f>ROUNDUP((K4*M24)+(K5*M24*0.75)+(K6*(M24*2)),2)</f>
        <v>0</v>
      </c>
      <c r="M24" s="43">
        <v>0.5</v>
      </c>
      <c r="N24" s="48">
        <f>ROUNDUP(M24*0.75,2)</f>
        <v>0.38</v>
      </c>
      <c r="O24" s="49"/>
      <c r="P24" s="68" t="s">
        <v>51</v>
      </c>
    </row>
    <row r="25" spans="1:16" ht="18.75" customHeight="1" x14ac:dyDescent="0.15">
      <c r="A25" s="83"/>
      <c r="B25" s="42"/>
      <c r="C25" s="42" t="s">
        <v>47</v>
      </c>
      <c r="D25" s="43">
        <v>10</v>
      </c>
      <c r="E25" s="44" t="s">
        <v>34</v>
      </c>
      <c r="F25" s="44">
        <f>ROUNDUP(D25*0.75,2)</f>
        <v>7.5</v>
      </c>
      <c r="G25" s="45">
        <f>ROUNDUP((K4*D25)+(K5*D25*0.75)+(K6*(D25*2)),0)</f>
        <v>0</v>
      </c>
      <c r="H25" s="45">
        <f>G25+(G25*3/100)</f>
        <v>0</v>
      </c>
      <c r="I25" s="101"/>
      <c r="J25" s="101"/>
      <c r="K25" s="46" t="s">
        <v>35</v>
      </c>
      <c r="L25" s="47">
        <f>ROUNDUP((K4*M25)+(K5*M25*0.75)+(K6*(M25*2)),2)</f>
        <v>0</v>
      </c>
      <c r="M25" s="43">
        <v>0.1</v>
      </c>
      <c r="N25" s="48">
        <f>ROUNDUP(M25*0.75,2)</f>
        <v>0.08</v>
      </c>
      <c r="O25" s="49"/>
      <c r="P25" s="68"/>
    </row>
    <row r="26" spans="1:16" ht="18.75" customHeight="1" x14ac:dyDescent="0.15">
      <c r="A26" s="83"/>
      <c r="B26" s="42"/>
      <c r="C26" s="42" t="s">
        <v>48</v>
      </c>
      <c r="D26" s="43">
        <v>10</v>
      </c>
      <c r="E26" s="44" t="s">
        <v>34</v>
      </c>
      <c r="F26" s="44">
        <f>ROUNDUP(D26*0.75,2)</f>
        <v>7.5</v>
      </c>
      <c r="G26" s="45">
        <f>ROUNDUP((K4*D26)+(K5*D26*0.75)+(K6*(D26*2)),0)</f>
        <v>0</v>
      </c>
      <c r="H26" s="45">
        <f>G26+(G26*50/100)</f>
        <v>0</v>
      </c>
      <c r="I26" s="101"/>
      <c r="J26" s="101"/>
      <c r="K26" s="46"/>
      <c r="L26" s="47"/>
      <c r="M26" s="43"/>
      <c r="N26" s="48"/>
      <c r="O26" s="49"/>
      <c r="P26" s="68"/>
    </row>
    <row r="27" spans="1:16" ht="18.75" customHeight="1" x14ac:dyDescent="0.15">
      <c r="A27" s="83"/>
      <c r="B27" s="42"/>
      <c r="C27" s="42"/>
      <c r="D27" s="43"/>
      <c r="E27" s="44"/>
      <c r="F27" s="44"/>
      <c r="G27" s="45"/>
      <c r="H27" s="45"/>
      <c r="I27" s="101"/>
      <c r="J27" s="101"/>
      <c r="K27" s="46"/>
      <c r="L27" s="47"/>
      <c r="M27" s="43"/>
      <c r="N27" s="48"/>
      <c r="O27" s="49"/>
      <c r="P27" s="68"/>
    </row>
    <row r="28" spans="1:16" ht="18.75" customHeight="1" x14ac:dyDescent="0.15">
      <c r="A28" s="83"/>
      <c r="B28" s="50"/>
      <c r="C28" s="50"/>
      <c r="D28" s="51"/>
      <c r="E28" s="52"/>
      <c r="F28" s="52"/>
      <c r="G28" s="53"/>
      <c r="H28" s="53"/>
      <c r="I28" s="102"/>
      <c r="J28" s="102"/>
      <c r="K28" s="54"/>
      <c r="L28" s="55"/>
      <c r="M28" s="51"/>
      <c r="N28" s="56"/>
      <c r="O28" s="57"/>
      <c r="P28" s="69"/>
    </row>
    <row r="29" spans="1:16" ht="18.75" customHeight="1" x14ac:dyDescent="0.15">
      <c r="A29" s="83"/>
      <c r="B29" s="42" t="s">
        <v>52</v>
      </c>
      <c r="C29" s="42" t="s">
        <v>53</v>
      </c>
      <c r="D29" s="43">
        <v>30</v>
      </c>
      <c r="E29" s="44" t="s">
        <v>34</v>
      </c>
      <c r="F29" s="44">
        <f>ROUNDUP(D29*0.75,2)</f>
        <v>22.5</v>
      </c>
      <c r="G29" s="45">
        <f>ROUNDUP((K4*D29)+(K5*D29*0.75)+(K6*(D29*2)),0)</f>
        <v>0</v>
      </c>
      <c r="H29" s="45">
        <f>G29+(G29*15/100)</f>
        <v>0</v>
      </c>
      <c r="I29" s="103" t="s">
        <v>213</v>
      </c>
      <c r="J29" s="104"/>
      <c r="K29" s="46" t="s">
        <v>35</v>
      </c>
      <c r="L29" s="47">
        <f>ROUNDUP((K4*M29)+(K5*M29*0.75)+(K6*(M29*2)),2)</f>
        <v>0</v>
      </c>
      <c r="M29" s="43">
        <v>0.1</v>
      </c>
      <c r="N29" s="48">
        <f>ROUNDUP(M29*0.75,2)</f>
        <v>0.08</v>
      </c>
      <c r="O29" s="49"/>
      <c r="P29" s="68"/>
    </row>
    <row r="30" spans="1:16" ht="18.75" customHeight="1" x14ac:dyDescent="0.15">
      <c r="A30" s="83"/>
      <c r="B30" s="42"/>
      <c r="C30" s="42" t="s">
        <v>54</v>
      </c>
      <c r="D30" s="43">
        <v>0.5</v>
      </c>
      <c r="E30" s="44" t="s">
        <v>34</v>
      </c>
      <c r="F30" s="44">
        <f>ROUNDUP(D30*0.75,2)</f>
        <v>0.38</v>
      </c>
      <c r="G30" s="45">
        <f>ROUNDUP((K4*D30)+(K5*D30*0.75)+(K6*(D30*2)),0)</f>
        <v>0</v>
      </c>
      <c r="H30" s="45">
        <f>G30</f>
        <v>0</v>
      </c>
      <c r="I30" s="101"/>
      <c r="J30" s="101"/>
      <c r="K30" s="46" t="s">
        <v>57</v>
      </c>
      <c r="L30" s="47">
        <f>ROUNDUP((K4*M30)+(K5*M30*0.75)+(K6*(M30*2)),2)</f>
        <v>0</v>
      </c>
      <c r="M30" s="43">
        <v>0.5</v>
      </c>
      <c r="N30" s="48">
        <f>ROUNDUP(M30*0.75,2)</f>
        <v>0.38</v>
      </c>
      <c r="O30" s="49"/>
      <c r="P30" s="68" t="s">
        <v>37</v>
      </c>
    </row>
    <row r="31" spans="1:16" ht="18.75" customHeight="1" x14ac:dyDescent="0.15">
      <c r="A31" s="83"/>
      <c r="B31" s="42"/>
      <c r="C31" s="42" t="s">
        <v>56</v>
      </c>
      <c r="D31" s="43">
        <v>2</v>
      </c>
      <c r="E31" s="44" t="s">
        <v>34</v>
      </c>
      <c r="F31" s="44">
        <f>ROUNDUP(D31*0.75,2)</f>
        <v>1.5</v>
      </c>
      <c r="G31" s="45">
        <f>ROUNDUP((K4*D31)+(K5*D31*0.75)+(K6*(D31*2)),0)</f>
        <v>0</v>
      </c>
      <c r="H31" s="45">
        <f>G31</f>
        <v>0</v>
      </c>
      <c r="I31" s="101"/>
      <c r="J31" s="101"/>
      <c r="K31" s="46" t="s">
        <v>58</v>
      </c>
      <c r="L31" s="47">
        <f>ROUNDUP((K4*M31)+(K5*M31*0.75)+(K6*(M31*2)),2)</f>
        <v>0</v>
      </c>
      <c r="M31" s="43">
        <v>0.5</v>
      </c>
      <c r="N31" s="48">
        <f>ROUNDUP(M31*0.75,2)</f>
        <v>0.38</v>
      </c>
      <c r="O31" s="49"/>
      <c r="P31" s="68"/>
    </row>
    <row r="32" spans="1:16" ht="18.75" customHeight="1" x14ac:dyDescent="0.15">
      <c r="A32" s="83"/>
      <c r="B32" s="42"/>
      <c r="C32" s="42"/>
      <c r="D32" s="43"/>
      <c r="E32" s="44"/>
      <c r="F32" s="44"/>
      <c r="G32" s="45"/>
      <c r="H32" s="45"/>
      <c r="I32" s="101"/>
      <c r="J32" s="101"/>
      <c r="K32" s="46" t="s">
        <v>55</v>
      </c>
      <c r="L32" s="47">
        <f>ROUNDUP((K4*M32)+(K5*M32*0.75)+(K6*(M32*2)),2)</f>
        <v>0</v>
      </c>
      <c r="M32" s="43">
        <v>2</v>
      </c>
      <c r="N32" s="48">
        <f>ROUNDUP(M32*0.75,2)</f>
        <v>1.5</v>
      </c>
      <c r="O32" s="49"/>
      <c r="P32" s="68"/>
    </row>
    <row r="33" spans="1:16" ht="18.75" customHeight="1" x14ac:dyDescent="0.15">
      <c r="A33" s="83"/>
      <c r="B33" s="42"/>
      <c r="C33" s="42"/>
      <c r="D33" s="43"/>
      <c r="E33" s="44"/>
      <c r="F33" s="44"/>
      <c r="G33" s="45"/>
      <c r="H33" s="45"/>
      <c r="I33" s="101"/>
      <c r="J33" s="101"/>
      <c r="K33" s="46"/>
      <c r="L33" s="47"/>
      <c r="M33" s="43"/>
      <c r="N33" s="48"/>
      <c r="O33" s="49"/>
      <c r="P33" s="68"/>
    </row>
    <row r="34" spans="1:16" ht="18.75" customHeight="1" thickBot="1" x14ac:dyDescent="0.2">
      <c r="A34" s="84"/>
      <c r="B34" s="59"/>
      <c r="C34" s="59"/>
      <c r="D34" s="60"/>
      <c r="E34" s="61"/>
      <c r="F34" s="61"/>
      <c r="G34" s="62"/>
      <c r="H34" s="62"/>
      <c r="I34" s="105"/>
      <c r="J34" s="105"/>
      <c r="K34" s="63"/>
      <c r="L34" s="64"/>
      <c r="M34" s="60"/>
      <c r="N34" s="65"/>
      <c r="O34" s="66"/>
      <c r="P34" s="70"/>
    </row>
  </sheetData>
  <mergeCells count="13">
    <mergeCell ref="A9:A34"/>
    <mergeCell ref="A1:B1"/>
    <mergeCell ref="C1:K1"/>
    <mergeCell ref="K2:M2"/>
    <mergeCell ref="O6:P6"/>
    <mergeCell ref="A7:E7"/>
    <mergeCell ref="O7:P7"/>
    <mergeCell ref="B5:C5"/>
    <mergeCell ref="I8:J8"/>
    <mergeCell ref="K8:L8"/>
    <mergeCell ref="I9:J22"/>
    <mergeCell ref="I23:J28"/>
    <mergeCell ref="I29:J34"/>
  </mergeCells>
  <phoneticPr fontId="3"/>
  <printOptions horizontalCentered="1" verticalCentered="1"/>
  <pageMargins left="0.39370078740157483" right="0.39370078740157483" top="0.39370078740157483" bottom="0.39370078740157483" header="0.19685039370078741" footer="0.31496062992125984"/>
  <pageSetup paperSize="12" scale="46"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Q39"/>
  <sheetViews>
    <sheetView showZeros="0" zoomScale="60" zoomScaleNormal="60" workbookViewId="0">
      <selection sqref="A1:B1"/>
    </sheetView>
  </sheetViews>
  <sheetFormatPr defaultRowHeight="18.75" customHeight="1" x14ac:dyDescent="0.15"/>
  <cols>
    <col min="1" max="1" width="4.125" style="17" customWidth="1"/>
    <col min="2" max="2" width="19.25" style="18" customWidth="1"/>
    <col min="3" max="3" width="21.375" style="18" customWidth="1"/>
    <col min="4" max="4" width="6.25" style="19" customWidth="1"/>
    <col min="5" max="5" width="4.125" style="20" customWidth="1"/>
    <col min="6" max="6" width="6.25" style="20" customWidth="1"/>
    <col min="7" max="7" width="7.125" style="21" customWidth="1"/>
    <col min="8" max="8" width="7.625" style="21" hidden="1" customWidth="1"/>
    <col min="9" max="9" width="43.375" style="22" customWidth="1"/>
    <col min="10" max="10" width="3.375" style="22" customWidth="1"/>
    <col min="11" max="11" width="8.75" style="23" customWidth="1"/>
    <col min="12" max="12" width="8.75" style="24" customWidth="1"/>
    <col min="13" max="13" width="8.75" style="19" customWidth="1"/>
    <col min="14" max="14" width="8.75" style="25" customWidth="1"/>
    <col min="15" max="15" width="13.625" style="26" customWidth="1"/>
    <col min="16" max="16" width="10.875" style="26" customWidth="1"/>
    <col min="17" max="17" width="5.125" style="26" customWidth="1"/>
    <col min="18" max="249" width="9" style="2"/>
    <col min="250" max="250" width="4.125" style="2" customWidth="1"/>
    <col min="251" max="251" width="19.25" style="2" customWidth="1"/>
    <col min="252" max="252" width="21.375" style="2" customWidth="1"/>
    <col min="253" max="253" width="6.25" style="2" customWidth="1"/>
    <col min="254" max="254" width="4.125" style="2" customWidth="1"/>
    <col min="255" max="255" width="6.25" style="2" customWidth="1"/>
    <col min="256" max="256" width="7.125" style="2" customWidth="1"/>
    <col min="257" max="257" width="0" style="2" hidden="1" customWidth="1"/>
    <col min="258" max="258" width="43.375" style="2" customWidth="1"/>
    <col min="259" max="259" width="3.375" style="2" customWidth="1"/>
    <col min="260" max="263" width="8.75" style="2" customWidth="1"/>
    <col min="264" max="264" width="13.625" style="2" customWidth="1"/>
    <col min="265" max="265" width="10.875" style="2" customWidth="1"/>
    <col min="266" max="266" width="5.125" style="2" customWidth="1"/>
    <col min="267" max="267" width="4.5" style="2" customWidth="1"/>
    <col min="268" max="268" width="24.375" style="2" customWidth="1"/>
    <col min="269" max="269" width="21.25" style="2" customWidth="1"/>
    <col min="270" max="270" width="10" style="2" customWidth="1"/>
    <col min="271" max="273" width="18" style="2" customWidth="1"/>
    <col min="274" max="505" width="9" style="2"/>
    <col min="506" max="506" width="4.125" style="2" customWidth="1"/>
    <col min="507" max="507" width="19.25" style="2" customWidth="1"/>
    <col min="508" max="508" width="21.375" style="2" customWidth="1"/>
    <col min="509" max="509" width="6.25" style="2" customWidth="1"/>
    <col min="510" max="510" width="4.125" style="2" customWidth="1"/>
    <col min="511" max="511" width="6.25" style="2" customWidth="1"/>
    <col min="512" max="512" width="7.125" style="2" customWidth="1"/>
    <col min="513" max="513" width="0" style="2" hidden="1" customWidth="1"/>
    <col min="514" max="514" width="43.375" style="2" customWidth="1"/>
    <col min="515" max="515" width="3.375" style="2" customWidth="1"/>
    <col min="516" max="519" width="8.75" style="2" customWidth="1"/>
    <col min="520" max="520" width="13.625" style="2" customWidth="1"/>
    <col min="521" max="521" width="10.875" style="2" customWidth="1"/>
    <col min="522" max="522" width="5.125" style="2" customWidth="1"/>
    <col min="523" max="523" width="4.5" style="2" customWidth="1"/>
    <col min="524" max="524" width="24.375" style="2" customWidth="1"/>
    <col min="525" max="525" width="21.25" style="2" customWidth="1"/>
    <col min="526" max="526" width="10" style="2" customWidth="1"/>
    <col min="527" max="529" width="18" style="2" customWidth="1"/>
    <col min="530" max="761" width="9" style="2"/>
    <col min="762" max="762" width="4.125" style="2" customWidth="1"/>
    <col min="763" max="763" width="19.25" style="2" customWidth="1"/>
    <col min="764" max="764" width="21.375" style="2" customWidth="1"/>
    <col min="765" max="765" width="6.25" style="2" customWidth="1"/>
    <col min="766" max="766" width="4.125" style="2" customWidth="1"/>
    <col min="767" max="767" width="6.25" style="2" customWidth="1"/>
    <col min="768" max="768" width="7.125" style="2" customWidth="1"/>
    <col min="769" max="769" width="0" style="2" hidden="1" customWidth="1"/>
    <col min="770" max="770" width="43.375" style="2" customWidth="1"/>
    <col min="771" max="771" width="3.375" style="2" customWidth="1"/>
    <col min="772" max="775" width="8.75" style="2" customWidth="1"/>
    <col min="776" max="776" width="13.625" style="2" customWidth="1"/>
    <col min="777" max="777" width="10.875" style="2" customWidth="1"/>
    <col min="778" max="778" width="5.125" style="2" customWidth="1"/>
    <col min="779" max="779" width="4.5" style="2" customWidth="1"/>
    <col min="780" max="780" width="24.375" style="2" customWidth="1"/>
    <col min="781" max="781" width="21.25" style="2" customWidth="1"/>
    <col min="782" max="782" width="10" style="2" customWidth="1"/>
    <col min="783" max="785" width="18" style="2" customWidth="1"/>
    <col min="786" max="1017" width="9" style="2"/>
    <col min="1018" max="1018" width="4.125" style="2" customWidth="1"/>
    <col min="1019" max="1019" width="19.25" style="2" customWidth="1"/>
    <col min="1020" max="1020" width="21.375" style="2" customWidth="1"/>
    <col min="1021" max="1021" width="6.25" style="2" customWidth="1"/>
    <col min="1022" max="1022" width="4.125" style="2" customWidth="1"/>
    <col min="1023" max="1023" width="6.25" style="2" customWidth="1"/>
    <col min="1024" max="1024" width="7.125" style="2" customWidth="1"/>
    <col min="1025" max="1025" width="0" style="2" hidden="1" customWidth="1"/>
    <col min="1026" max="1026" width="43.375" style="2" customWidth="1"/>
    <col min="1027" max="1027" width="3.375" style="2" customWidth="1"/>
    <col min="1028" max="1031" width="8.75" style="2" customWidth="1"/>
    <col min="1032" max="1032" width="13.625" style="2" customWidth="1"/>
    <col min="1033" max="1033" width="10.875" style="2" customWidth="1"/>
    <col min="1034" max="1034" width="5.125" style="2" customWidth="1"/>
    <col min="1035" max="1035" width="4.5" style="2" customWidth="1"/>
    <col min="1036" max="1036" width="24.375" style="2" customWidth="1"/>
    <col min="1037" max="1037" width="21.25" style="2" customWidth="1"/>
    <col min="1038" max="1038" width="10" style="2" customWidth="1"/>
    <col min="1039" max="1041" width="18" style="2" customWidth="1"/>
    <col min="1042" max="1273" width="9" style="2"/>
    <col min="1274" max="1274" width="4.125" style="2" customWidth="1"/>
    <col min="1275" max="1275" width="19.25" style="2" customWidth="1"/>
    <col min="1276" max="1276" width="21.375" style="2" customWidth="1"/>
    <col min="1277" max="1277" width="6.25" style="2" customWidth="1"/>
    <col min="1278" max="1278" width="4.125" style="2" customWidth="1"/>
    <col min="1279" max="1279" width="6.25" style="2" customWidth="1"/>
    <col min="1280" max="1280" width="7.125" style="2" customWidth="1"/>
    <col min="1281" max="1281" width="0" style="2" hidden="1" customWidth="1"/>
    <col min="1282" max="1282" width="43.375" style="2" customWidth="1"/>
    <col min="1283" max="1283" width="3.375" style="2" customWidth="1"/>
    <col min="1284" max="1287" width="8.75" style="2" customWidth="1"/>
    <col min="1288" max="1288" width="13.625" style="2" customWidth="1"/>
    <col min="1289" max="1289" width="10.875" style="2" customWidth="1"/>
    <col min="1290" max="1290" width="5.125" style="2" customWidth="1"/>
    <col min="1291" max="1291" width="4.5" style="2" customWidth="1"/>
    <col min="1292" max="1292" width="24.375" style="2" customWidth="1"/>
    <col min="1293" max="1293" width="21.25" style="2" customWidth="1"/>
    <col min="1294" max="1294" width="10" style="2" customWidth="1"/>
    <col min="1295" max="1297" width="18" style="2" customWidth="1"/>
    <col min="1298" max="1529" width="9" style="2"/>
    <col min="1530" max="1530" width="4.125" style="2" customWidth="1"/>
    <col min="1531" max="1531" width="19.25" style="2" customWidth="1"/>
    <col min="1532" max="1532" width="21.375" style="2" customWidth="1"/>
    <col min="1533" max="1533" width="6.25" style="2" customWidth="1"/>
    <col min="1534" max="1534" width="4.125" style="2" customWidth="1"/>
    <col min="1535" max="1535" width="6.25" style="2" customWidth="1"/>
    <col min="1536" max="1536" width="7.125" style="2" customWidth="1"/>
    <col min="1537" max="1537" width="0" style="2" hidden="1" customWidth="1"/>
    <col min="1538" max="1538" width="43.375" style="2" customWidth="1"/>
    <col min="1539" max="1539" width="3.375" style="2" customWidth="1"/>
    <col min="1540" max="1543" width="8.75" style="2" customWidth="1"/>
    <col min="1544" max="1544" width="13.625" style="2" customWidth="1"/>
    <col min="1545" max="1545" width="10.875" style="2" customWidth="1"/>
    <col min="1546" max="1546" width="5.125" style="2" customWidth="1"/>
    <col min="1547" max="1547" width="4.5" style="2" customWidth="1"/>
    <col min="1548" max="1548" width="24.375" style="2" customWidth="1"/>
    <col min="1549" max="1549" width="21.25" style="2" customWidth="1"/>
    <col min="1550" max="1550" width="10" style="2" customWidth="1"/>
    <col min="1551" max="1553" width="18" style="2" customWidth="1"/>
    <col min="1554" max="1785" width="9" style="2"/>
    <col min="1786" max="1786" width="4.125" style="2" customWidth="1"/>
    <col min="1787" max="1787" width="19.25" style="2" customWidth="1"/>
    <col min="1788" max="1788" width="21.375" style="2" customWidth="1"/>
    <col min="1789" max="1789" width="6.25" style="2" customWidth="1"/>
    <col min="1790" max="1790" width="4.125" style="2" customWidth="1"/>
    <col min="1791" max="1791" width="6.25" style="2" customWidth="1"/>
    <col min="1792" max="1792" width="7.125" style="2" customWidth="1"/>
    <col min="1793" max="1793" width="0" style="2" hidden="1" customWidth="1"/>
    <col min="1794" max="1794" width="43.375" style="2" customWidth="1"/>
    <col min="1795" max="1795" width="3.375" style="2" customWidth="1"/>
    <col min="1796" max="1799" width="8.75" style="2" customWidth="1"/>
    <col min="1800" max="1800" width="13.625" style="2" customWidth="1"/>
    <col min="1801" max="1801" width="10.875" style="2" customWidth="1"/>
    <col min="1802" max="1802" width="5.125" style="2" customWidth="1"/>
    <col min="1803" max="1803" width="4.5" style="2" customWidth="1"/>
    <col min="1804" max="1804" width="24.375" style="2" customWidth="1"/>
    <col min="1805" max="1805" width="21.25" style="2" customWidth="1"/>
    <col min="1806" max="1806" width="10" style="2" customWidth="1"/>
    <col min="1807" max="1809" width="18" style="2" customWidth="1"/>
    <col min="1810" max="2041" width="9" style="2"/>
    <col min="2042" max="2042" width="4.125" style="2" customWidth="1"/>
    <col min="2043" max="2043" width="19.25" style="2" customWidth="1"/>
    <col min="2044" max="2044" width="21.375" style="2" customWidth="1"/>
    <col min="2045" max="2045" width="6.25" style="2" customWidth="1"/>
    <col min="2046" max="2046" width="4.125" style="2" customWidth="1"/>
    <col min="2047" max="2047" width="6.25" style="2" customWidth="1"/>
    <col min="2048" max="2048" width="7.125" style="2" customWidth="1"/>
    <col min="2049" max="2049" width="0" style="2" hidden="1" customWidth="1"/>
    <col min="2050" max="2050" width="43.375" style="2" customWidth="1"/>
    <col min="2051" max="2051" width="3.375" style="2" customWidth="1"/>
    <col min="2052" max="2055" width="8.75" style="2" customWidth="1"/>
    <col min="2056" max="2056" width="13.625" style="2" customWidth="1"/>
    <col min="2057" max="2057" width="10.875" style="2" customWidth="1"/>
    <col min="2058" max="2058" width="5.125" style="2" customWidth="1"/>
    <col min="2059" max="2059" width="4.5" style="2" customWidth="1"/>
    <col min="2060" max="2060" width="24.375" style="2" customWidth="1"/>
    <col min="2061" max="2061" width="21.25" style="2" customWidth="1"/>
    <col min="2062" max="2062" width="10" style="2" customWidth="1"/>
    <col min="2063" max="2065" width="18" style="2" customWidth="1"/>
    <col min="2066" max="2297" width="9" style="2"/>
    <col min="2298" max="2298" width="4.125" style="2" customWidth="1"/>
    <col min="2299" max="2299" width="19.25" style="2" customWidth="1"/>
    <col min="2300" max="2300" width="21.375" style="2" customWidth="1"/>
    <col min="2301" max="2301" width="6.25" style="2" customWidth="1"/>
    <col min="2302" max="2302" width="4.125" style="2" customWidth="1"/>
    <col min="2303" max="2303" width="6.25" style="2" customWidth="1"/>
    <col min="2304" max="2304" width="7.125" style="2" customWidth="1"/>
    <col min="2305" max="2305" width="0" style="2" hidden="1" customWidth="1"/>
    <col min="2306" max="2306" width="43.375" style="2" customWidth="1"/>
    <col min="2307" max="2307" width="3.375" style="2" customWidth="1"/>
    <col min="2308" max="2311" width="8.75" style="2" customWidth="1"/>
    <col min="2312" max="2312" width="13.625" style="2" customWidth="1"/>
    <col min="2313" max="2313" width="10.875" style="2" customWidth="1"/>
    <col min="2314" max="2314" width="5.125" style="2" customWidth="1"/>
    <col min="2315" max="2315" width="4.5" style="2" customWidth="1"/>
    <col min="2316" max="2316" width="24.375" style="2" customWidth="1"/>
    <col min="2317" max="2317" width="21.25" style="2" customWidth="1"/>
    <col min="2318" max="2318" width="10" style="2" customWidth="1"/>
    <col min="2319" max="2321" width="18" style="2" customWidth="1"/>
    <col min="2322" max="2553" width="9" style="2"/>
    <col min="2554" max="2554" width="4.125" style="2" customWidth="1"/>
    <col min="2555" max="2555" width="19.25" style="2" customWidth="1"/>
    <col min="2556" max="2556" width="21.375" style="2" customWidth="1"/>
    <col min="2557" max="2557" width="6.25" style="2" customWidth="1"/>
    <col min="2558" max="2558" width="4.125" style="2" customWidth="1"/>
    <col min="2559" max="2559" width="6.25" style="2" customWidth="1"/>
    <col min="2560" max="2560" width="7.125" style="2" customWidth="1"/>
    <col min="2561" max="2561" width="0" style="2" hidden="1" customWidth="1"/>
    <col min="2562" max="2562" width="43.375" style="2" customWidth="1"/>
    <col min="2563" max="2563" width="3.375" style="2" customWidth="1"/>
    <col min="2564" max="2567" width="8.75" style="2" customWidth="1"/>
    <col min="2568" max="2568" width="13.625" style="2" customWidth="1"/>
    <col min="2569" max="2569" width="10.875" style="2" customWidth="1"/>
    <col min="2570" max="2570" width="5.125" style="2" customWidth="1"/>
    <col min="2571" max="2571" width="4.5" style="2" customWidth="1"/>
    <col min="2572" max="2572" width="24.375" style="2" customWidth="1"/>
    <col min="2573" max="2573" width="21.25" style="2" customWidth="1"/>
    <col min="2574" max="2574" width="10" style="2" customWidth="1"/>
    <col min="2575" max="2577" width="18" style="2" customWidth="1"/>
    <col min="2578" max="2809" width="9" style="2"/>
    <col min="2810" max="2810" width="4.125" style="2" customWidth="1"/>
    <col min="2811" max="2811" width="19.25" style="2" customWidth="1"/>
    <col min="2812" max="2812" width="21.375" style="2" customWidth="1"/>
    <col min="2813" max="2813" width="6.25" style="2" customWidth="1"/>
    <col min="2814" max="2814" width="4.125" style="2" customWidth="1"/>
    <col min="2815" max="2815" width="6.25" style="2" customWidth="1"/>
    <col min="2816" max="2816" width="7.125" style="2" customWidth="1"/>
    <col min="2817" max="2817" width="0" style="2" hidden="1" customWidth="1"/>
    <col min="2818" max="2818" width="43.375" style="2" customWidth="1"/>
    <col min="2819" max="2819" width="3.375" style="2" customWidth="1"/>
    <col min="2820" max="2823" width="8.75" style="2" customWidth="1"/>
    <col min="2824" max="2824" width="13.625" style="2" customWidth="1"/>
    <col min="2825" max="2825" width="10.875" style="2" customWidth="1"/>
    <col min="2826" max="2826" width="5.125" style="2" customWidth="1"/>
    <col min="2827" max="2827" width="4.5" style="2" customWidth="1"/>
    <col min="2828" max="2828" width="24.375" style="2" customWidth="1"/>
    <col min="2829" max="2829" width="21.25" style="2" customWidth="1"/>
    <col min="2830" max="2830" width="10" style="2" customWidth="1"/>
    <col min="2831" max="2833" width="18" style="2" customWidth="1"/>
    <col min="2834" max="3065" width="9" style="2"/>
    <col min="3066" max="3066" width="4.125" style="2" customWidth="1"/>
    <col min="3067" max="3067" width="19.25" style="2" customWidth="1"/>
    <col min="3068" max="3068" width="21.375" style="2" customWidth="1"/>
    <col min="3069" max="3069" width="6.25" style="2" customWidth="1"/>
    <col min="3070" max="3070" width="4.125" style="2" customWidth="1"/>
    <col min="3071" max="3071" width="6.25" style="2" customWidth="1"/>
    <col min="3072" max="3072" width="7.125" style="2" customWidth="1"/>
    <col min="3073" max="3073" width="0" style="2" hidden="1" customWidth="1"/>
    <col min="3074" max="3074" width="43.375" style="2" customWidth="1"/>
    <col min="3075" max="3075" width="3.375" style="2" customWidth="1"/>
    <col min="3076" max="3079" width="8.75" style="2" customWidth="1"/>
    <col min="3080" max="3080" width="13.625" style="2" customWidth="1"/>
    <col min="3081" max="3081" width="10.875" style="2" customWidth="1"/>
    <col min="3082" max="3082" width="5.125" style="2" customWidth="1"/>
    <col min="3083" max="3083" width="4.5" style="2" customWidth="1"/>
    <col min="3084" max="3084" width="24.375" style="2" customWidth="1"/>
    <col min="3085" max="3085" width="21.25" style="2" customWidth="1"/>
    <col min="3086" max="3086" width="10" style="2" customWidth="1"/>
    <col min="3087" max="3089" width="18" style="2" customWidth="1"/>
    <col min="3090" max="3321" width="9" style="2"/>
    <col min="3322" max="3322" width="4.125" style="2" customWidth="1"/>
    <col min="3323" max="3323" width="19.25" style="2" customWidth="1"/>
    <col min="3324" max="3324" width="21.375" style="2" customWidth="1"/>
    <col min="3325" max="3325" width="6.25" style="2" customWidth="1"/>
    <col min="3326" max="3326" width="4.125" style="2" customWidth="1"/>
    <col min="3327" max="3327" width="6.25" style="2" customWidth="1"/>
    <col min="3328" max="3328" width="7.125" style="2" customWidth="1"/>
    <col min="3329" max="3329" width="0" style="2" hidden="1" customWidth="1"/>
    <col min="3330" max="3330" width="43.375" style="2" customWidth="1"/>
    <col min="3331" max="3331" width="3.375" style="2" customWidth="1"/>
    <col min="3332" max="3335" width="8.75" style="2" customWidth="1"/>
    <col min="3336" max="3336" width="13.625" style="2" customWidth="1"/>
    <col min="3337" max="3337" width="10.875" style="2" customWidth="1"/>
    <col min="3338" max="3338" width="5.125" style="2" customWidth="1"/>
    <col min="3339" max="3339" width="4.5" style="2" customWidth="1"/>
    <col min="3340" max="3340" width="24.375" style="2" customWidth="1"/>
    <col min="3341" max="3341" width="21.25" style="2" customWidth="1"/>
    <col min="3342" max="3342" width="10" style="2" customWidth="1"/>
    <col min="3343" max="3345" width="18" style="2" customWidth="1"/>
    <col min="3346" max="3577" width="9" style="2"/>
    <col min="3578" max="3578" width="4.125" style="2" customWidth="1"/>
    <col min="3579" max="3579" width="19.25" style="2" customWidth="1"/>
    <col min="3580" max="3580" width="21.375" style="2" customWidth="1"/>
    <col min="3581" max="3581" width="6.25" style="2" customWidth="1"/>
    <col min="3582" max="3582" width="4.125" style="2" customWidth="1"/>
    <col min="3583" max="3583" width="6.25" style="2" customWidth="1"/>
    <col min="3584" max="3584" width="7.125" style="2" customWidth="1"/>
    <col min="3585" max="3585" width="0" style="2" hidden="1" customWidth="1"/>
    <col min="3586" max="3586" width="43.375" style="2" customWidth="1"/>
    <col min="3587" max="3587" width="3.375" style="2" customWidth="1"/>
    <col min="3588" max="3591" width="8.75" style="2" customWidth="1"/>
    <col min="3592" max="3592" width="13.625" style="2" customWidth="1"/>
    <col min="3593" max="3593" width="10.875" style="2" customWidth="1"/>
    <col min="3594" max="3594" width="5.125" style="2" customWidth="1"/>
    <col min="3595" max="3595" width="4.5" style="2" customWidth="1"/>
    <col min="3596" max="3596" width="24.375" style="2" customWidth="1"/>
    <col min="3597" max="3597" width="21.25" style="2" customWidth="1"/>
    <col min="3598" max="3598" width="10" style="2" customWidth="1"/>
    <col min="3599" max="3601" width="18" style="2" customWidth="1"/>
    <col min="3602" max="3833" width="9" style="2"/>
    <col min="3834" max="3834" width="4.125" style="2" customWidth="1"/>
    <col min="3835" max="3835" width="19.25" style="2" customWidth="1"/>
    <col min="3836" max="3836" width="21.375" style="2" customWidth="1"/>
    <col min="3837" max="3837" width="6.25" style="2" customWidth="1"/>
    <col min="3838" max="3838" width="4.125" style="2" customWidth="1"/>
    <col min="3839" max="3839" width="6.25" style="2" customWidth="1"/>
    <col min="3840" max="3840" width="7.125" style="2" customWidth="1"/>
    <col min="3841" max="3841" width="0" style="2" hidden="1" customWidth="1"/>
    <col min="3842" max="3842" width="43.375" style="2" customWidth="1"/>
    <col min="3843" max="3843" width="3.375" style="2" customWidth="1"/>
    <col min="3844" max="3847" width="8.75" style="2" customWidth="1"/>
    <col min="3848" max="3848" width="13.625" style="2" customWidth="1"/>
    <col min="3849" max="3849" width="10.875" style="2" customWidth="1"/>
    <col min="3850" max="3850" width="5.125" style="2" customWidth="1"/>
    <col min="3851" max="3851" width="4.5" style="2" customWidth="1"/>
    <col min="3852" max="3852" width="24.375" style="2" customWidth="1"/>
    <col min="3853" max="3853" width="21.25" style="2" customWidth="1"/>
    <col min="3854" max="3854" width="10" style="2" customWidth="1"/>
    <col min="3855" max="3857" width="18" style="2" customWidth="1"/>
    <col min="3858" max="4089" width="9" style="2"/>
    <col min="4090" max="4090" width="4.125" style="2" customWidth="1"/>
    <col min="4091" max="4091" width="19.25" style="2" customWidth="1"/>
    <col min="4092" max="4092" width="21.375" style="2" customWidth="1"/>
    <col min="4093" max="4093" width="6.25" style="2" customWidth="1"/>
    <col min="4094" max="4094" width="4.125" style="2" customWidth="1"/>
    <col min="4095" max="4095" width="6.25" style="2" customWidth="1"/>
    <col min="4096" max="4096" width="7.125" style="2" customWidth="1"/>
    <col min="4097" max="4097" width="0" style="2" hidden="1" customWidth="1"/>
    <col min="4098" max="4098" width="43.375" style="2" customWidth="1"/>
    <col min="4099" max="4099" width="3.375" style="2" customWidth="1"/>
    <col min="4100" max="4103" width="8.75" style="2" customWidth="1"/>
    <col min="4104" max="4104" width="13.625" style="2" customWidth="1"/>
    <col min="4105" max="4105" width="10.875" style="2" customWidth="1"/>
    <col min="4106" max="4106" width="5.125" style="2" customWidth="1"/>
    <col min="4107" max="4107" width="4.5" style="2" customWidth="1"/>
    <col min="4108" max="4108" width="24.375" style="2" customWidth="1"/>
    <col min="4109" max="4109" width="21.25" style="2" customWidth="1"/>
    <col min="4110" max="4110" width="10" style="2" customWidth="1"/>
    <col min="4111" max="4113" width="18" style="2" customWidth="1"/>
    <col min="4114" max="4345" width="9" style="2"/>
    <col min="4346" max="4346" width="4.125" style="2" customWidth="1"/>
    <col min="4347" max="4347" width="19.25" style="2" customWidth="1"/>
    <col min="4348" max="4348" width="21.375" style="2" customWidth="1"/>
    <col min="4349" max="4349" width="6.25" style="2" customWidth="1"/>
    <col min="4350" max="4350" width="4.125" style="2" customWidth="1"/>
    <col min="4351" max="4351" width="6.25" style="2" customWidth="1"/>
    <col min="4352" max="4352" width="7.125" style="2" customWidth="1"/>
    <col min="4353" max="4353" width="0" style="2" hidden="1" customWidth="1"/>
    <col min="4354" max="4354" width="43.375" style="2" customWidth="1"/>
    <col min="4355" max="4355" width="3.375" style="2" customWidth="1"/>
    <col min="4356" max="4359" width="8.75" style="2" customWidth="1"/>
    <col min="4360" max="4360" width="13.625" style="2" customWidth="1"/>
    <col min="4361" max="4361" width="10.875" style="2" customWidth="1"/>
    <col min="4362" max="4362" width="5.125" style="2" customWidth="1"/>
    <col min="4363" max="4363" width="4.5" style="2" customWidth="1"/>
    <col min="4364" max="4364" width="24.375" style="2" customWidth="1"/>
    <col min="4365" max="4365" width="21.25" style="2" customWidth="1"/>
    <col min="4366" max="4366" width="10" style="2" customWidth="1"/>
    <col min="4367" max="4369" width="18" style="2" customWidth="1"/>
    <col min="4370" max="4601" width="9" style="2"/>
    <col min="4602" max="4602" width="4.125" style="2" customWidth="1"/>
    <col min="4603" max="4603" width="19.25" style="2" customWidth="1"/>
    <col min="4604" max="4604" width="21.375" style="2" customWidth="1"/>
    <col min="4605" max="4605" width="6.25" style="2" customWidth="1"/>
    <col min="4606" max="4606" width="4.125" style="2" customWidth="1"/>
    <col min="4607" max="4607" width="6.25" style="2" customWidth="1"/>
    <col min="4608" max="4608" width="7.125" style="2" customWidth="1"/>
    <col min="4609" max="4609" width="0" style="2" hidden="1" customWidth="1"/>
    <col min="4610" max="4610" width="43.375" style="2" customWidth="1"/>
    <col min="4611" max="4611" width="3.375" style="2" customWidth="1"/>
    <col min="4612" max="4615" width="8.75" style="2" customWidth="1"/>
    <col min="4616" max="4616" width="13.625" style="2" customWidth="1"/>
    <col min="4617" max="4617" width="10.875" style="2" customWidth="1"/>
    <col min="4618" max="4618" width="5.125" style="2" customWidth="1"/>
    <col min="4619" max="4619" width="4.5" style="2" customWidth="1"/>
    <col min="4620" max="4620" width="24.375" style="2" customWidth="1"/>
    <col min="4621" max="4621" width="21.25" style="2" customWidth="1"/>
    <col min="4622" max="4622" width="10" style="2" customWidth="1"/>
    <col min="4623" max="4625" width="18" style="2" customWidth="1"/>
    <col min="4626" max="4857" width="9" style="2"/>
    <col min="4858" max="4858" width="4.125" style="2" customWidth="1"/>
    <col min="4859" max="4859" width="19.25" style="2" customWidth="1"/>
    <col min="4860" max="4860" width="21.375" style="2" customWidth="1"/>
    <col min="4861" max="4861" width="6.25" style="2" customWidth="1"/>
    <col min="4862" max="4862" width="4.125" style="2" customWidth="1"/>
    <col min="4863" max="4863" width="6.25" style="2" customWidth="1"/>
    <col min="4864" max="4864" width="7.125" style="2" customWidth="1"/>
    <col min="4865" max="4865" width="0" style="2" hidden="1" customWidth="1"/>
    <col min="4866" max="4866" width="43.375" style="2" customWidth="1"/>
    <col min="4867" max="4867" width="3.375" style="2" customWidth="1"/>
    <col min="4868" max="4871" width="8.75" style="2" customWidth="1"/>
    <col min="4872" max="4872" width="13.625" style="2" customWidth="1"/>
    <col min="4873" max="4873" width="10.875" style="2" customWidth="1"/>
    <col min="4874" max="4874" width="5.125" style="2" customWidth="1"/>
    <col min="4875" max="4875" width="4.5" style="2" customWidth="1"/>
    <col min="4876" max="4876" width="24.375" style="2" customWidth="1"/>
    <col min="4877" max="4877" width="21.25" style="2" customWidth="1"/>
    <col min="4878" max="4878" width="10" style="2" customWidth="1"/>
    <col min="4879" max="4881" width="18" style="2" customWidth="1"/>
    <col min="4882" max="5113" width="9" style="2"/>
    <col min="5114" max="5114" width="4.125" style="2" customWidth="1"/>
    <col min="5115" max="5115" width="19.25" style="2" customWidth="1"/>
    <col min="5116" max="5116" width="21.375" style="2" customWidth="1"/>
    <col min="5117" max="5117" width="6.25" style="2" customWidth="1"/>
    <col min="5118" max="5118" width="4.125" style="2" customWidth="1"/>
    <col min="5119" max="5119" width="6.25" style="2" customWidth="1"/>
    <col min="5120" max="5120" width="7.125" style="2" customWidth="1"/>
    <col min="5121" max="5121" width="0" style="2" hidden="1" customWidth="1"/>
    <col min="5122" max="5122" width="43.375" style="2" customWidth="1"/>
    <col min="5123" max="5123" width="3.375" style="2" customWidth="1"/>
    <col min="5124" max="5127" width="8.75" style="2" customWidth="1"/>
    <col min="5128" max="5128" width="13.625" style="2" customWidth="1"/>
    <col min="5129" max="5129" width="10.875" style="2" customWidth="1"/>
    <col min="5130" max="5130" width="5.125" style="2" customWidth="1"/>
    <col min="5131" max="5131" width="4.5" style="2" customWidth="1"/>
    <col min="5132" max="5132" width="24.375" style="2" customWidth="1"/>
    <col min="5133" max="5133" width="21.25" style="2" customWidth="1"/>
    <col min="5134" max="5134" width="10" style="2" customWidth="1"/>
    <col min="5135" max="5137" width="18" style="2" customWidth="1"/>
    <col min="5138" max="5369" width="9" style="2"/>
    <col min="5370" max="5370" width="4.125" style="2" customWidth="1"/>
    <col min="5371" max="5371" width="19.25" style="2" customWidth="1"/>
    <col min="5372" max="5372" width="21.375" style="2" customWidth="1"/>
    <col min="5373" max="5373" width="6.25" style="2" customWidth="1"/>
    <col min="5374" max="5374" width="4.125" style="2" customWidth="1"/>
    <col min="5375" max="5375" width="6.25" style="2" customWidth="1"/>
    <col min="5376" max="5376" width="7.125" style="2" customWidth="1"/>
    <col min="5377" max="5377" width="0" style="2" hidden="1" customWidth="1"/>
    <col min="5378" max="5378" width="43.375" style="2" customWidth="1"/>
    <col min="5379" max="5379" width="3.375" style="2" customWidth="1"/>
    <col min="5380" max="5383" width="8.75" style="2" customWidth="1"/>
    <col min="5384" max="5384" width="13.625" style="2" customWidth="1"/>
    <col min="5385" max="5385" width="10.875" style="2" customWidth="1"/>
    <col min="5386" max="5386" width="5.125" style="2" customWidth="1"/>
    <col min="5387" max="5387" width="4.5" style="2" customWidth="1"/>
    <col min="5388" max="5388" width="24.375" style="2" customWidth="1"/>
    <col min="5389" max="5389" width="21.25" style="2" customWidth="1"/>
    <col min="5390" max="5390" width="10" style="2" customWidth="1"/>
    <col min="5391" max="5393" width="18" style="2" customWidth="1"/>
    <col min="5394" max="5625" width="9" style="2"/>
    <col min="5626" max="5626" width="4.125" style="2" customWidth="1"/>
    <col min="5627" max="5627" width="19.25" style="2" customWidth="1"/>
    <col min="5628" max="5628" width="21.375" style="2" customWidth="1"/>
    <col min="5629" max="5629" width="6.25" style="2" customWidth="1"/>
    <col min="5630" max="5630" width="4.125" style="2" customWidth="1"/>
    <col min="5631" max="5631" width="6.25" style="2" customWidth="1"/>
    <col min="5632" max="5632" width="7.125" style="2" customWidth="1"/>
    <col min="5633" max="5633" width="0" style="2" hidden="1" customWidth="1"/>
    <col min="5634" max="5634" width="43.375" style="2" customWidth="1"/>
    <col min="5635" max="5635" width="3.375" style="2" customWidth="1"/>
    <col min="5636" max="5639" width="8.75" style="2" customWidth="1"/>
    <col min="5640" max="5640" width="13.625" style="2" customWidth="1"/>
    <col min="5641" max="5641" width="10.875" style="2" customWidth="1"/>
    <col min="5642" max="5642" width="5.125" style="2" customWidth="1"/>
    <col min="5643" max="5643" width="4.5" style="2" customWidth="1"/>
    <col min="5644" max="5644" width="24.375" style="2" customWidth="1"/>
    <col min="5645" max="5645" width="21.25" style="2" customWidth="1"/>
    <col min="5646" max="5646" width="10" style="2" customWidth="1"/>
    <col min="5647" max="5649" width="18" style="2" customWidth="1"/>
    <col min="5650" max="5881" width="9" style="2"/>
    <col min="5882" max="5882" width="4.125" style="2" customWidth="1"/>
    <col min="5883" max="5883" width="19.25" style="2" customWidth="1"/>
    <col min="5884" max="5884" width="21.375" style="2" customWidth="1"/>
    <col min="5885" max="5885" width="6.25" style="2" customWidth="1"/>
    <col min="5886" max="5886" width="4.125" style="2" customWidth="1"/>
    <col min="5887" max="5887" width="6.25" style="2" customWidth="1"/>
    <col min="5888" max="5888" width="7.125" style="2" customWidth="1"/>
    <col min="5889" max="5889" width="0" style="2" hidden="1" customWidth="1"/>
    <col min="5890" max="5890" width="43.375" style="2" customWidth="1"/>
    <col min="5891" max="5891" width="3.375" style="2" customWidth="1"/>
    <col min="5892" max="5895" width="8.75" style="2" customWidth="1"/>
    <col min="5896" max="5896" width="13.625" style="2" customWidth="1"/>
    <col min="5897" max="5897" width="10.875" style="2" customWidth="1"/>
    <col min="5898" max="5898" width="5.125" style="2" customWidth="1"/>
    <col min="5899" max="5899" width="4.5" style="2" customWidth="1"/>
    <col min="5900" max="5900" width="24.375" style="2" customWidth="1"/>
    <col min="5901" max="5901" width="21.25" style="2" customWidth="1"/>
    <col min="5902" max="5902" width="10" style="2" customWidth="1"/>
    <col min="5903" max="5905" width="18" style="2" customWidth="1"/>
    <col min="5906" max="6137" width="9" style="2"/>
    <col min="6138" max="6138" width="4.125" style="2" customWidth="1"/>
    <col min="6139" max="6139" width="19.25" style="2" customWidth="1"/>
    <col min="6140" max="6140" width="21.375" style="2" customWidth="1"/>
    <col min="6141" max="6141" width="6.25" style="2" customWidth="1"/>
    <col min="6142" max="6142" width="4.125" style="2" customWidth="1"/>
    <col min="6143" max="6143" width="6.25" style="2" customWidth="1"/>
    <col min="6144" max="6144" width="7.125" style="2" customWidth="1"/>
    <col min="6145" max="6145" width="0" style="2" hidden="1" customWidth="1"/>
    <col min="6146" max="6146" width="43.375" style="2" customWidth="1"/>
    <col min="6147" max="6147" width="3.375" style="2" customWidth="1"/>
    <col min="6148" max="6151" width="8.75" style="2" customWidth="1"/>
    <col min="6152" max="6152" width="13.625" style="2" customWidth="1"/>
    <col min="6153" max="6153" width="10.875" style="2" customWidth="1"/>
    <col min="6154" max="6154" width="5.125" style="2" customWidth="1"/>
    <col min="6155" max="6155" width="4.5" style="2" customWidth="1"/>
    <col min="6156" max="6156" width="24.375" style="2" customWidth="1"/>
    <col min="6157" max="6157" width="21.25" style="2" customWidth="1"/>
    <col min="6158" max="6158" width="10" style="2" customWidth="1"/>
    <col min="6159" max="6161" width="18" style="2" customWidth="1"/>
    <col min="6162" max="6393" width="9" style="2"/>
    <col min="6394" max="6394" width="4.125" style="2" customWidth="1"/>
    <col min="6395" max="6395" width="19.25" style="2" customWidth="1"/>
    <col min="6396" max="6396" width="21.375" style="2" customWidth="1"/>
    <col min="6397" max="6397" width="6.25" style="2" customWidth="1"/>
    <col min="6398" max="6398" width="4.125" style="2" customWidth="1"/>
    <col min="6399" max="6399" width="6.25" style="2" customWidth="1"/>
    <col min="6400" max="6400" width="7.125" style="2" customWidth="1"/>
    <col min="6401" max="6401" width="0" style="2" hidden="1" customWidth="1"/>
    <col min="6402" max="6402" width="43.375" style="2" customWidth="1"/>
    <col min="6403" max="6403" width="3.375" style="2" customWidth="1"/>
    <col min="6404" max="6407" width="8.75" style="2" customWidth="1"/>
    <col min="6408" max="6408" width="13.625" style="2" customWidth="1"/>
    <col min="6409" max="6409" width="10.875" style="2" customWidth="1"/>
    <col min="6410" max="6410" width="5.125" style="2" customWidth="1"/>
    <col min="6411" max="6411" width="4.5" style="2" customWidth="1"/>
    <col min="6412" max="6412" width="24.375" style="2" customWidth="1"/>
    <col min="6413" max="6413" width="21.25" style="2" customWidth="1"/>
    <col min="6414" max="6414" width="10" style="2" customWidth="1"/>
    <col min="6415" max="6417" width="18" style="2" customWidth="1"/>
    <col min="6418" max="6649" width="9" style="2"/>
    <col min="6650" max="6650" width="4.125" style="2" customWidth="1"/>
    <col min="6651" max="6651" width="19.25" style="2" customWidth="1"/>
    <col min="6652" max="6652" width="21.375" style="2" customWidth="1"/>
    <col min="6653" max="6653" width="6.25" style="2" customWidth="1"/>
    <col min="6654" max="6654" width="4.125" style="2" customWidth="1"/>
    <col min="6655" max="6655" width="6.25" style="2" customWidth="1"/>
    <col min="6656" max="6656" width="7.125" style="2" customWidth="1"/>
    <col min="6657" max="6657" width="0" style="2" hidden="1" customWidth="1"/>
    <col min="6658" max="6658" width="43.375" style="2" customWidth="1"/>
    <col min="6659" max="6659" width="3.375" style="2" customWidth="1"/>
    <col min="6660" max="6663" width="8.75" style="2" customWidth="1"/>
    <col min="6664" max="6664" width="13.625" style="2" customWidth="1"/>
    <col min="6665" max="6665" width="10.875" style="2" customWidth="1"/>
    <col min="6666" max="6666" width="5.125" style="2" customWidth="1"/>
    <col min="6667" max="6667" width="4.5" style="2" customWidth="1"/>
    <col min="6668" max="6668" width="24.375" style="2" customWidth="1"/>
    <col min="6669" max="6669" width="21.25" style="2" customWidth="1"/>
    <col min="6670" max="6670" width="10" style="2" customWidth="1"/>
    <col min="6671" max="6673" width="18" style="2" customWidth="1"/>
    <col min="6674" max="6905" width="9" style="2"/>
    <col min="6906" max="6906" width="4.125" style="2" customWidth="1"/>
    <col min="6907" max="6907" width="19.25" style="2" customWidth="1"/>
    <col min="6908" max="6908" width="21.375" style="2" customWidth="1"/>
    <col min="6909" max="6909" width="6.25" style="2" customWidth="1"/>
    <col min="6910" max="6910" width="4.125" style="2" customWidth="1"/>
    <col min="6911" max="6911" width="6.25" style="2" customWidth="1"/>
    <col min="6912" max="6912" width="7.125" style="2" customWidth="1"/>
    <col min="6913" max="6913" width="0" style="2" hidden="1" customWidth="1"/>
    <col min="6914" max="6914" width="43.375" style="2" customWidth="1"/>
    <col min="6915" max="6915" width="3.375" style="2" customWidth="1"/>
    <col min="6916" max="6919" width="8.75" style="2" customWidth="1"/>
    <col min="6920" max="6920" width="13.625" style="2" customWidth="1"/>
    <col min="6921" max="6921" width="10.875" style="2" customWidth="1"/>
    <col min="6922" max="6922" width="5.125" style="2" customWidth="1"/>
    <col min="6923" max="6923" width="4.5" style="2" customWidth="1"/>
    <col min="6924" max="6924" width="24.375" style="2" customWidth="1"/>
    <col min="6925" max="6925" width="21.25" style="2" customWidth="1"/>
    <col min="6926" max="6926" width="10" style="2" customWidth="1"/>
    <col min="6927" max="6929" width="18" style="2" customWidth="1"/>
    <col min="6930" max="7161" width="9" style="2"/>
    <col min="7162" max="7162" width="4.125" style="2" customWidth="1"/>
    <col min="7163" max="7163" width="19.25" style="2" customWidth="1"/>
    <col min="7164" max="7164" width="21.375" style="2" customWidth="1"/>
    <col min="7165" max="7165" width="6.25" style="2" customWidth="1"/>
    <col min="7166" max="7166" width="4.125" style="2" customWidth="1"/>
    <col min="7167" max="7167" width="6.25" style="2" customWidth="1"/>
    <col min="7168" max="7168" width="7.125" style="2" customWidth="1"/>
    <col min="7169" max="7169" width="0" style="2" hidden="1" customWidth="1"/>
    <col min="7170" max="7170" width="43.375" style="2" customWidth="1"/>
    <col min="7171" max="7171" width="3.375" style="2" customWidth="1"/>
    <col min="7172" max="7175" width="8.75" style="2" customWidth="1"/>
    <col min="7176" max="7176" width="13.625" style="2" customWidth="1"/>
    <col min="7177" max="7177" width="10.875" style="2" customWidth="1"/>
    <col min="7178" max="7178" width="5.125" style="2" customWidth="1"/>
    <col min="7179" max="7179" width="4.5" style="2" customWidth="1"/>
    <col min="7180" max="7180" width="24.375" style="2" customWidth="1"/>
    <col min="7181" max="7181" width="21.25" style="2" customWidth="1"/>
    <col min="7182" max="7182" width="10" style="2" customWidth="1"/>
    <col min="7183" max="7185" width="18" style="2" customWidth="1"/>
    <col min="7186" max="7417" width="9" style="2"/>
    <col min="7418" max="7418" width="4.125" style="2" customWidth="1"/>
    <col min="7419" max="7419" width="19.25" style="2" customWidth="1"/>
    <col min="7420" max="7420" width="21.375" style="2" customWidth="1"/>
    <col min="7421" max="7421" width="6.25" style="2" customWidth="1"/>
    <col min="7422" max="7422" width="4.125" style="2" customWidth="1"/>
    <col min="7423" max="7423" width="6.25" style="2" customWidth="1"/>
    <col min="7424" max="7424" width="7.125" style="2" customWidth="1"/>
    <col min="7425" max="7425" width="0" style="2" hidden="1" customWidth="1"/>
    <col min="7426" max="7426" width="43.375" style="2" customWidth="1"/>
    <col min="7427" max="7427" width="3.375" style="2" customWidth="1"/>
    <col min="7428" max="7431" width="8.75" style="2" customWidth="1"/>
    <col min="7432" max="7432" width="13.625" style="2" customWidth="1"/>
    <col min="7433" max="7433" width="10.875" style="2" customWidth="1"/>
    <col min="7434" max="7434" width="5.125" style="2" customWidth="1"/>
    <col min="7435" max="7435" width="4.5" style="2" customWidth="1"/>
    <col min="7436" max="7436" width="24.375" style="2" customWidth="1"/>
    <col min="7437" max="7437" width="21.25" style="2" customWidth="1"/>
    <col min="7438" max="7438" width="10" style="2" customWidth="1"/>
    <col min="7439" max="7441" width="18" style="2" customWidth="1"/>
    <col min="7442" max="7673" width="9" style="2"/>
    <col min="7674" max="7674" width="4.125" style="2" customWidth="1"/>
    <col min="7675" max="7675" width="19.25" style="2" customWidth="1"/>
    <col min="7676" max="7676" width="21.375" style="2" customWidth="1"/>
    <col min="7677" max="7677" width="6.25" style="2" customWidth="1"/>
    <col min="7678" max="7678" width="4.125" style="2" customWidth="1"/>
    <col min="7679" max="7679" width="6.25" style="2" customWidth="1"/>
    <col min="7680" max="7680" width="7.125" style="2" customWidth="1"/>
    <col min="7681" max="7681" width="0" style="2" hidden="1" customWidth="1"/>
    <col min="7682" max="7682" width="43.375" style="2" customWidth="1"/>
    <col min="7683" max="7683" width="3.375" style="2" customWidth="1"/>
    <col min="7684" max="7687" width="8.75" style="2" customWidth="1"/>
    <col min="7688" max="7688" width="13.625" style="2" customWidth="1"/>
    <col min="7689" max="7689" width="10.875" style="2" customWidth="1"/>
    <col min="7690" max="7690" width="5.125" style="2" customWidth="1"/>
    <col min="7691" max="7691" width="4.5" style="2" customWidth="1"/>
    <col min="7692" max="7692" width="24.375" style="2" customWidth="1"/>
    <col min="7693" max="7693" width="21.25" style="2" customWidth="1"/>
    <col min="7694" max="7694" width="10" style="2" customWidth="1"/>
    <col min="7695" max="7697" width="18" style="2" customWidth="1"/>
    <col min="7698" max="7929" width="9" style="2"/>
    <col min="7930" max="7930" width="4.125" style="2" customWidth="1"/>
    <col min="7931" max="7931" width="19.25" style="2" customWidth="1"/>
    <col min="7932" max="7932" width="21.375" style="2" customWidth="1"/>
    <col min="7933" max="7933" width="6.25" style="2" customWidth="1"/>
    <col min="7934" max="7934" width="4.125" style="2" customWidth="1"/>
    <col min="7935" max="7935" width="6.25" style="2" customWidth="1"/>
    <col min="7936" max="7936" width="7.125" style="2" customWidth="1"/>
    <col min="7937" max="7937" width="0" style="2" hidden="1" customWidth="1"/>
    <col min="7938" max="7938" width="43.375" style="2" customWidth="1"/>
    <col min="7939" max="7939" width="3.375" style="2" customWidth="1"/>
    <col min="7940" max="7943" width="8.75" style="2" customWidth="1"/>
    <col min="7944" max="7944" width="13.625" style="2" customWidth="1"/>
    <col min="7945" max="7945" width="10.875" style="2" customWidth="1"/>
    <col min="7946" max="7946" width="5.125" style="2" customWidth="1"/>
    <col min="7947" max="7947" width="4.5" style="2" customWidth="1"/>
    <col min="7948" max="7948" width="24.375" style="2" customWidth="1"/>
    <col min="7949" max="7949" width="21.25" style="2" customWidth="1"/>
    <col min="7950" max="7950" width="10" style="2" customWidth="1"/>
    <col min="7951" max="7953" width="18" style="2" customWidth="1"/>
    <col min="7954" max="8185" width="9" style="2"/>
    <col min="8186" max="8186" width="4.125" style="2" customWidth="1"/>
    <col min="8187" max="8187" width="19.25" style="2" customWidth="1"/>
    <col min="8188" max="8188" width="21.375" style="2" customWidth="1"/>
    <col min="8189" max="8189" width="6.25" style="2" customWidth="1"/>
    <col min="8190" max="8190" width="4.125" style="2" customWidth="1"/>
    <col min="8191" max="8191" width="6.25" style="2" customWidth="1"/>
    <col min="8192" max="8192" width="7.125" style="2" customWidth="1"/>
    <col min="8193" max="8193" width="0" style="2" hidden="1" customWidth="1"/>
    <col min="8194" max="8194" width="43.375" style="2" customWidth="1"/>
    <col min="8195" max="8195" width="3.375" style="2" customWidth="1"/>
    <col min="8196" max="8199" width="8.75" style="2" customWidth="1"/>
    <col min="8200" max="8200" width="13.625" style="2" customWidth="1"/>
    <col min="8201" max="8201" width="10.875" style="2" customWidth="1"/>
    <col min="8202" max="8202" width="5.125" style="2" customWidth="1"/>
    <col min="8203" max="8203" width="4.5" style="2" customWidth="1"/>
    <col min="8204" max="8204" width="24.375" style="2" customWidth="1"/>
    <col min="8205" max="8205" width="21.25" style="2" customWidth="1"/>
    <col min="8206" max="8206" width="10" style="2" customWidth="1"/>
    <col min="8207" max="8209" width="18" style="2" customWidth="1"/>
    <col min="8210" max="8441" width="9" style="2"/>
    <col min="8442" max="8442" width="4.125" style="2" customWidth="1"/>
    <col min="8443" max="8443" width="19.25" style="2" customWidth="1"/>
    <col min="8444" max="8444" width="21.375" style="2" customWidth="1"/>
    <col min="8445" max="8445" width="6.25" style="2" customWidth="1"/>
    <col min="8446" max="8446" width="4.125" style="2" customWidth="1"/>
    <col min="8447" max="8447" width="6.25" style="2" customWidth="1"/>
    <col min="8448" max="8448" width="7.125" style="2" customWidth="1"/>
    <col min="8449" max="8449" width="0" style="2" hidden="1" customWidth="1"/>
    <col min="8450" max="8450" width="43.375" style="2" customWidth="1"/>
    <col min="8451" max="8451" width="3.375" style="2" customWidth="1"/>
    <col min="8452" max="8455" width="8.75" style="2" customWidth="1"/>
    <col min="8456" max="8456" width="13.625" style="2" customWidth="1"/>
    <col min="8457" max="8457" width="10.875" style="2" customWidth="1"/>
    <col min="8458" max="8458" width="5.125" style="2" customWidth="1"/>
    <col min="8459" max="8459" width="4.5" style="2" customWidth="1"/>
    <col min="8460" max="8460" width="24.375" style="2" customWidth="1"/>
    <col min="8461" max="8461" width="21.25" style="2" customWidth="1"/>
    <col min="8462" max="8462" width="10" style="2" customWidth="1"/>
    <col min="8463" max="8465" width="18" style="2" customWidth="1"/>
    <col min="8466" max="8697" width="9" style="2"/>
    <col min="8698" max="8698" width="4.125" style="2" customWidth="1"/>
    <col min="8699" max="8699" width="19.25" style="2" customWidth="1"/>
    <col min="8700" max="8700" width="21.375" style="2" customWidth="1"/>
    <col min="8701" max="8701" width="6.25" style="2" customWidth="1"/>
    <col min="8702" max="8702" width="4.125" style="2" customWidth="1"/>
    <col min="8703" max="8703" width="6.25" style="2" customWidth="1"/>
    <col min="8704" max="8704" width="7.125" style="2" customWidth="1"/>
    <col min="8705" max="8705" width="0" style="2" hidden="1" customWidth="1"/>
    <col min="8706" max="8706" width="43.375" style="2" customWidth="1"/>
    <col min="8707" max="8707" width="3.375" style="2" customWidth="1"/>
    <col min="8708" max="8711" width="8.75" style="2" customWidth="1"/>
    <col min="8712" max="8712" width="13.625" style="2" customWidth="1"/>
    <col min="8713" max="8713" width="10.875" style="2" customWidth="1"/>
    <col min="8714" max="8714" width="5.125" style="2" customWidth="1"/>
    <col min="8715" max="8715" width="4.5" style="2" customWidth="1"/>
    <col min="8716" max="8716" width="24.375" style="2" customWidth="1"/>
    <col min="8717" max="8717" width="21.25" style="2" customWidth="1"/>
    <col min="8718" max="8718" width="10" style="2" customWidth="1"/>
    <col min="8719" max="8721" width="18" style="2" customWidth="1"/>
    <col min="8722" max="8953" width="9" style="2"/>
    <col min="8954" max="8954" width="4.125" style="2" customWidth="1"/>
    <col min="8955" max="8955" width="19.25" style="2" customWidth="1"/>
    <col min="8956" max="8956" width="21.375" style="2" customWidth="1"/>
    <col min="8957" max="8957" width="6.25" style="2" customWidth="1"/>
    <col min="8958" max="8958" width="4.125" style="2" customWidth="1"/>
    <col min="8959" max="8959" width="6.25" style="2" customWidth="1"/>
    <col min="8960" max="8960" width="7.125" style="2" customWidth="1"/>
    <col min="8961" max="8961" width="0" style="2" hidden="1" customWidth="1"/>
    <col min="8962" max="8962" width="43.375" style="2" customWidth="1"/>
    <col min="8963" max="8963" width="3.375" style="2" customWidth="1"/>
    <col min="8964" max="8967" width="8.75" style="2" customWidth="1"/>
    <col min="8968" max="8968" width="13.625" style="2" customWidth="1"/>
    <col min="8969" max="8969" width="10.875" style="2" customWidth="1"/>
    <col min="8970" max="8970" width="5.125" style="2" customWidth="1"/>
    <col min="8971" max="8971" width="4.5" style="2" customWidth="1"/>
    <col min="8972" max="8972" width="24.375" style="2" customWidth="1"/>
    <col min="8973" max="8973" width="21.25" style="2" customWidth="1"/>
    <col min="8974" max="8974" width="10" style="2" customWidth="1"/>
    <col min="8975" max="8977" width="18" style="2" customWidth="1"/>
    <col min="8978" max="9209" width="9" style="2"/>
    <col min="9210" max="9210" width="4.125" style="2" customWidth="1"/>
    <col min="9211" max="9211" width="19.25" style="2" customWidth="1"/>
    <col min="9212" max="9212" width="21.375" style="2" customWidth="1"/>
    <col min="9213" max="9213" width="6.25" style="2" customWidth="1"/>
    <col min="9214" max="9214" width="4.125" style="2" customWidth="1"/>
    <col min="9215" max="9215" width="6.25" style="2" customWidth="1"/>
    <col min="9216" max="9216" width="7.125" style="2" customWidth="1"/>
    <col min="9217" max="9217" width="0" style="2" hidden="1" customWidth="1"/>
    <col min="9218" max="9218" width="43.375" style="2" customWidth="1"/>
    <col min="9219" max="9219" width="3.375" style="2" customWidth="1"/>
    <col min="9220" max="9223" width="8.75" style="2" customWidth="1"/>
    <col min="9224" max="9224" width="13.625" style="2" customWidth="1"/>
    <col min="9225" max="9225" width="10.875" style="2" customWidth="1"/>
    <col min="9226" max="9226" width="5.125" style="2" customWidth="1"/>
    <col min="9227" max="9227" width="4.5" style="2" customWidth="1"/>
    <col min="9228" max="9228" width="24.375" style="2" customWidth="1"/>
    <col min="9229" max="9229" width="21.25" style="2" customWidth="1"/>
    <col min="9230" max="9230" width="10" style="2" customWidth="1"/>
    <col min="9231" max="9233" width="18" style="2" customWidth="1"/>
    <col min="9234" max="9465" width="9" style="2"/>
    <col min="9466" max="9466" width="4.125" style="2" customWidth="1"/>
    <col min="9467" max="9467" width="19.25" style="2" customWidth="1"/>
    <col min="9468" max="9468" width="21.375" style="2" customWidth="1"/>
    <col min="9469" max="9469" width="6.25" style="2" customWidth="1"/>
    <col min="9470" max="9470" width="4.125" style="2" customWidth="1"/>
    <col min="9471" max="9471" width="6.25" style="2" customWidth="1"/>
    <col min="9472" max="9472" width="7.125" style="2" customWidth="1"/>
    <col min="9473" max="9473" width="0" style="2" hidden="1" customWidth="1"/>
    <col min="9474" max="9474" width="43.375" style="2" customWidth="1"/>
    <col min="9475" max="9475" width="3.375" style="2" customWidth="1"/>
    <col min="9476" max="9479" width="8.75" style="2" customWidth="1"/>
    <col min="9480" max="9480" width="13.625" style="2" customWidth="1"/>
    <col min="9481" max="9481" width="10.875" style="2" customWidth="1"/>
    <col min="9482" max="9482" width="5.125" style="2" customWidth="1"/>
    <col min="9483" max="9483" width="4.5" style="2" customWidth="1"/>
    <col min="9484" max="9484" width="24.375" style="2" customWidth="1"/>
    <col min="9485" max="9485" width="21.25" style="2" customWidth="1"/>
    <col min="9486" max="9486" width="10" style="2" customWidth="1"/>
    <col min="9487" max="9489" width="18" style="2" customWidth="1"/>
    <col min="9490" max="9721" width="9" style="2"/>
    <col min="9722" max="9722" width="4.125" style="2" customWidth="1"/>
    <col min="9723" max="9723" width="19.25" style="2" customWidth="1"/>
    <col min="9724" max="9724" width="21.375" style="2" customWidth="1"/>
    <col min="9725" max="9725" width="6.25" style="2" customWidth="1"/>
    <col min="9726" max="9726" width="4.125" style="2" customWidth="1"/>
    <col min="9727" max="9727" width="6.25" style="2" customWidth="1"/>
    <col min="9728" max="9728" width="7.125" style="2" customWidth="1"/>
    <col min="9729" max="9729" width="0" style="2" hidden="1" customWidth="1"/>
    <col min="9730" max="9730" width="43.375" style="2" customWidth="1"/>
    <col min="9731" max="9731" width="3.375" style="2" customWidth="1"/>
    <col min="9732" max="9735" width="8.75" style="2" customWidth="1"/>
    <col min="9736" max="9736" width="13.625" style="2" customWidth="1"/>
    <col min="9737" max="9737" width="10.875" style="2" customWidth="1"/>
    <col min="9738" max="9738" width="5.125" style="2" customWidth="1"/>
    <col min="9739" max="9739" width="4.5" style="2" customWidth="1"/>
    <col min="9740" max="9740" width="24.375" style="2" customWidth="1"/>
    <col min="9741" max="9741" width="21.25" style="2" customWidth="1"/>
    <col min="9742" max="9742" width="10" style="2" customWidth="1"/>
    <col min="9743" max="9745" width="18" style="2" customWidth="1"/>
    <col min="9746" max="9977" width="9" style="2"/>
    <col min="9978" max="9978" width="4.125" style="2" customWidth="1"/>
    <col min="9979" max="9979" width="19.25" style="2" customWidth="1"/>
    <col min="9980" max="9980" width="21.375" style="2" customWidth="1"/>
    <col min="9981" max="9981" width="6.25" style="2" customWidth="1"/>
    <col min="9982" max="9982" width="4.125" style="2" customWidth="1"/>
    <col min="9983" max="9983" width="6.25" style="2" customWidth="1"/>
    <col min="9984" max="9984" width="7.125" style="2" customWidth="1"/>
    <col min="9985" max="9985" width="0" style="2" hidden="1" customWidth="1"/>
    <col min="9986" max="9986" width="43.375" style="2" customWidth="1"/>
    <col min="9987" max="9987" width="3.375" style="2" customWidth="1"/>
    <col min="9988" max="9991" width="8.75" style="2" customWidth="1"/>
    <col min="9992" max="9992" width="13.625" style="2" customWidth="1"/>
    <col min="9993" max="9993" width="10.875" style="2" customWidth="1"/>
    <col min="9994" max="9994" width="5.125" style="2" customWidth="1"/>
    <col min="9995" max="9995" width="4.5" style="2" customWidth="1"/>
    <col min="9996" max="9996" width="24.375" style="2" customWidth="1"/>
    <col min="9997" max="9997" width="21.25" style="2" customWidth="1"/>
    <col min="9998" max="9998" width="10" style="2" customWidth="1"/>
    <col min="9999" max="10001" width="18" style="2" customWidth="1"/>
    <col min="10002" max="10233" width="9" style="2"/>
    <col min="10234" max="10234" width="4.125" style="2" customWidth="1"/>
    <col min="10235" max="10235" width="19.25" style="2" customWidth="1"/>
    <col min="10236" max="10236" width="21.375" style="2" customWidth="1"/>
    <col min="10237" max="10237" width="6.25" style="2" customWidth="1"/>
    <col min="10238" max="10238" width="4.125" style="2" customWidth="1"/>
    <col min="10239" max="10239" width="6.25" style="2" customWidth="1"/>
    <col min="10240" max="10240" width="7.125" style="2" customWidth="1"/>
    <col min="10241" max="10241" width="0" style="2" hidden="1" customWidth="1"/>
    <col min="10242" max="10242" width="43.375" style="2" customWidth="1"/>
    <col min="10243" max="10243" width="3.375" style="2" customWidth="1"/>
    <col min="10244" max="10247" width="8.75" style="2" customWidth="1"/>
    <col min="10248" max="10248" width="13.625" style="2" customWidth="1"/>
    <col min="10249" max="10249" width="10.875" style="2" customWidth="1"/>
    <col min="10250" max="10250" width="5.125" style="2" customWidth="1"/>
    <col min="10251" max="10251" width="4.5" style="2" customWidth="1"/>
    <col min="10252" max="10252" width="24.375" style="2" customWidth="1"/>
    <col min="10253" max="10253" width="21.25" style="2" customWidth="1"/>
    <col min="10254" max="10254" width="10" style="2" customWidth="1"/>
    <col min="10255" max="10257" width="18" style="2" customWidth="1"/>
    <col min="10258" max="10489" width="9" style="2"/>
    <col min="10490" max="10490" width="4.125" style="2" customWidth="1"/>
    <col min="10491" max="10491" width="19.25" style="2" customWidth="1"/>
    <col min="10492" max="10492" width="21.375" style="2" customWidth="1"/>
    <col min="10493" max="10493" width="6.25" style="2" customWidth="1"/>
    <col min="10494" max="10494" width="4.125" style="2" customWidth="1"/>
    <col min="10495" max="10495" width="6.25" style="2" customWidth="1"/>
    <col min="10496" max="10496" width="7.125" style="2" customWidth="1"/>
    <col min="10497" max="10497" width="0" style="2" hidden="1" customWidth="1"/>
    <col min="10498" max="10498" width="43.375" style="2" customWidth="1"/>
    <col min="10499" max="10499" width="3.375" style="2" customWidth="1"/>
    <col min="10500" max="10503" width="8.75" style="2" customWidth="1"/>
    <col min="10504" max="10504" width="13.625" style="2" customWidth="1"/>
    <col min="10505" max="10505" width="10.875" style="2" customWidth="1"/>
    <col min="10506" max="10506" width="5.125" style="2" customWidth="1"/>
    <col min="10507" max="10507" width="4.5" style="2" customWidth="1"/>
    <col min="10508" max="10508" width="24.375" style="2" customWidth="1"/>
    <col min="10509" max="10509" width="21.25" style="2" customWidth="1"/>
    <col min="10510" max="10510" width="10" style="2" customWidth="1"/>
    <col min="10511" max="10513" width="18" style="2" customWidth="1"/>
    <col min="10514" max="10745" width="9" style="2"/>
    <col min="10746" max="10746" width="4.125" style="2" customWidth="1"/>
    <col min="10747" max="10747" width="19.25" style="2" customWidth="1"/>
    <col min="10748" max="10748" width="21.375" style="2" customWidth="1"/>
    <col min="10749" max="10749" width="6.25" style="2" customWidth="1"/>
    <col min="10750" max="10750" width="4.125" style="2" customWidth="1"/>
    <col min="10751" max="10751" width="6.25" style="2" customWidth="1"/>
    <col min="10752" max="10752" width="7.125" style="2" customWidth="1"/>
    <col min="10753" max="10753" width="0" style="2" hidden="1" customWidth="1"/>
    <col min="10754" max="10754" width="43.375" style="2" customWidth="1"/>
    <col min="10755" max="10755" width="3.375" style="2" customWidth="1"/>
    <col min="10756" max="10759" width="8.75" style="2" customWidth="1"/>
    <col min="10760" max="10760" width="13.625" style="2" customWidth="1"/>
    <col min="10761" max="10761" width="10.875" style="2" customWidth="1"/>
    <col min="10762" max="10762" width="5.125" style="2" customWidth="1"/>
    <col min="10763" max="10763" width="4.5" style="2" customWidth="1"/>
    <col min="10764" max="10764" width="24.375" style="2" customWidth="1"/>
    <col min="10765" max="10765" width="21.25" style="2" customWidth="1"/>
    <col min="10766" max="10766" width="10" style="2" customWidth="1"/>
    <col min="10767" max="10769" width="18" style="2" customWidth="1"/>
    <col min="10770" max="11001" width="9" style="2"/>
    <col min="11002" max="11002" width="4.125" style="2" customWidth="1"/>
    <col min="11003" max="11003" width="19.25" style="2" customWidth="1"/>
    <col min="11004" max="11004" width="21.375" style="2" customWidth="1"/>
    <col min="11005" max="11005" width="6.25" style="2" customWidth="1"/>
    <col min="11006" max="11006" width="4.125" style="2" customWidth="1"/>
    <col min="11007" max="11007" width="6.25" style="2" customWidth="1"/>
    <col min="11008" max="11008" width="7.125" style="2" customWidth="1"/>
    <col min="11009" max="11009" width="0" style="2" hidden="1" customWidth="1"/>
    <col min="11010" max="11010" width="43.375" style="2" customWidth="1"/>
    <col min="11011" max="11011" width="3.375" style="2" customWidth="1"/>
    <col min="11012" max="11015" width="8.75" style="2" customWidth="1"/>
    <col min="11016" max="11016" width="13.625" style="2" customWidth="1"/>
    <col min="11017" max="11017" width="10.875" style="2" customWidth="1"/>
    <col min="11018" max="11018" width="5.125" style="2" customWidth="1"/>
    <col min="11019" max="11019" width="4.5" style="2" customWidth="1"/>
    <col min="11020" max="11020" width="24.375" style="2" customWidth="1"/>
    <col min="11021" max="11021" width="21.25" style="2" customWidth="1"/>
    <col min="11022" max="11022" width="10" style="2" customWidth="1"/>
    <col min="11023" max="11025" width="18" style="2" customWidth="1"/>
    <col min="11026" max="11257" width="9" style="2"/>
    <col min="11258" max="11258" width="4.125" style="2" customWidth="1"/>
    <col min="11259" max="11259" width="19.25" style="2" customWidth="1"/>
    <col min="11260" max="11260" width="21.375" style="2" customWidth="1"/>
    <col min="11261" max="11261" width="6.25" style="2" customWidth="1"/>
    <col min="11262" max="11262" width="4.125" style="2" customWidth="1"/>
    <col min="11263" max="11263" width="6.25" style="2" customWidth="1"/>
    <col min="11264" max="11264" width="7.125" style="2" customWidth="1"/>
    <col min="11265" max="11265" width="0" style="2" hidden="1" customWidth="1"/>
    <col min="11266" max="11266" width="43.375" style="2" customWidth="1"/>
    <col min="11267" max="11267" width="3.375" style="2" customWidth="1"/>
    <col min="11268" max="11271" width="8.75" style="2" customWidth="1"/>
    <col min="11272" max="11272" width="13.625" style="2" customWidth="1"/>
    <col min="11273" max="11273" width="10.875" style="2" customWidth="1"/>
    <col min="11274" max="11274" width="5.125" style="2" customWidth="1"/>
    <col min="11275" max="11275" width="4.5" style="2" customWidth="1"/>
    <col min="11276" max="11276" width="24.375" style="2" customWidth="1"/>
    <col min="11277" max="11277" width="21.25" style="2" customWidth="1"/>
    <col min="11278" max="11278" width="10" style="2" customWidth="1"/>
    <col min="11279" max="11281" width="18" style="2" customWidth="1"/>
    <col min="11282" max="11513" width="9" style="2"/>
    <col min="11514" max="11514" width="4.125" style="2" customWidth="1"/>
    <col min="11515" max="11515" width="19.25" style="2" customWidth="1"/>
    <col min="11516" max="11516" width="21.375" style="2" customWidth="1"/>
    <col min="11517" max="11517" width="6.25" style="2" customWidth="1"/>
    <col min="11518" max="11518" width="4.125" style="2" customWidth="1"/>
    <col min="11519" max="11519" width="6.25" style="2" customWidth="1"/>
    <col min="11520" max="11520" width="7.125" style="2" customWidth="1"/>
    <col min="11521" max="11521" width="0" style="2" hidden="1" customWidth="1"/>
    <col min="11522" max="11522" width="43.375" style="2" customWidth="1"/>
    <col min="11523" max="11523" width="3.375" style="2" customWidth="1"/>
    <col min="11524" max="11527" width="8.75" style="2" customWidth="1"/>
    <col min="11528" max="11528" width="13.625" style="2" customWidth="1"/>
    <col min="11529" max="11529" width="10.875" style="2" customWidth="1"/>
    <col min="11530" max="11530" width="5.125" style="2" customWidth="1"/>
    <col min="11531" max="11531" width="4.5" style="2" customWidth="1"/>
    <col min="11532" max="11532" width="24.375" style="2" customWidth="1"/>
    <col min="11533" max="11533" width="21.25" style="2" customWidth="1"/>
    <col min="11534" max="11534" width="10" style="2" customWidth="1"/>
    <col min="11535" max="11537" width="18" style="2" customWidth="1"/>
    <col min="11538" max="11769" width="9" style="2"/>
    <col min="11770" max="11770" width="4.125" style="2" customWidth="1"/>
    <col min="11771" max="11771" width="19.25" style="2" customWidth="1"/>
    <col min="11772" max="11772" width="21.375" style="2" customWidth="1"/>
    <col min="11773" max="11773" width="6.25" style="2" customWidth="1"/>
    <col min="11774" max="11774" width="4.125" style="2" customWidth="1"/>
    <col min="11775" max="11775" width="6.25" style="2" customWidth="1"/>
    <col min="11776" max="11776" width="7.125" style="2" customWidth="1"/>
    <col min="11777" max="11777" width="0" style="2" hidden="1" customWidth="1"/>
    <col min="11778" max="11778" width="43.375" style="2" customWidth="1"/>
    <col min="11779" max="11779" width="3.375" style="2" customWidth="1"/>
    <col min="11780" max="11783" width="8.75" style="2" customWidth="1"/>
    <col min="11784" max="11784" width="13.625" style="2" customWidth="1"/>
    <col min="11785" max="11785" width="10.875" style="2" customWidth="1"/>
    <col min="11786" max="11786" width="5.125" style="2" customWidth="1"/>
    <col min="11787" max="11787" width="4.5" style="2" customWidth="1"/>
    <col min="11788" max="11788" width="24.375" style="2" customWidth="1"/>
    <col min="11789" max="11789" width="21.25" style="2" customWidth="1"/>
    <col min="11790" max="11790" width="10" style="2" customWidth="1"/>
    <col min="11791" max="11793" width="18" style="2" customWidth="1"/>
    <col min="11794" max="12025" width="9" style="2"/>
    <col min="12026" max="12026" width="4.125" style="2" customWidth="1"/>
    <col min="12027" max="12027" width="19.25" style="2" customWidth="1"/>
    <col min="12028" max="12028" width="21.375" style="2" customWidth="1"/>
    <col min="12029" max="12029" width="6.25" style="2" customWidth="1"/>
    <col min="12030" max="12030" width="4.125" style="2" customWidth="1"/>
    <col min="12031" max="12031" width="6.25" style="2" customWidth="1"/>
    <col min="12032" max="12032" width="7.125" style="2" customWidth="1"/>
    <col min="12033" max="12033" width="0" style="2" hidden="1" customWidth="1"/>
    <col min="12034" max="12034" width="43.375" style="2" customWidth="1"/>
    <col min="12035" max="12035" width="3.375" style="2" customWidth="1"/>
    <col min="12036" max="12039" width="8.75" style="2" customWidth="1"/>
    <col min="12040" max="12040" width="13.625" style="2" customWidth="1"/>
    <col min="12041" max="12041" width="10.875" style="2" customWidth="1"/>
    <col min="12042" max="12042" width="5.125" style="2" customWidth="1"/>
    <col min="12043" max="12043" width="4.5" style="2" customWidth="1"/>
    <col min="12044" max="12044" width="24.375" style="2" customWidth="1"/>
    <col min="12045" max="12045" width="21.25" style="2" customWidth="1"/>
    <col min="12046" max="12046" width="10" style="2" customWidth="1"/>
    <col min="12047" max="12049" width="18" style="2" customWidth="1"/>
    <col min="12050" max="12281" width="9" style="2"/>
    <col min="12282" max="12282" width="4.125" style="2" customWidth="1"/>
    <col min="12283" max="12283" width="19.25" style="2" customWidth="1"/>
    <col min="12284" max="12284" width="21.375" style="2" customWidth="1"/>
    <col min="12285" max="12285" width="6.25" style="2" customWidth="1"/>
    <col min="12286" max="12286" width="4.125" style="2" customWidth="1"/>
    <col min="12287" max="12287" width="6.25" style="2" customWidth="1"/>
    <col min="12288" max="12288" width="7.125" style="2" customWidth="1"/>
    <col min="12289" max="12289" width="0" style="2" hidden="1" customWidth="1"/>
    <col min="12290" max="12290" width="43.375" style="2" customWidth="1"/>
    <col min="12291" max="12291" width="3.375" style="2" customWidth="1"/>
    <col min="12292" max="12295" width="8.75" style="2" customWidth="1"/>
    <col min="12296" max="12296" width="13.625" style="2" customWidth="1"/>
    <col min="12297" max="12297" width="10.875" style="2" customWidth="1"/>
    <col min="12298" max="12298" width="5.125" style="2" customWidth="1"/>
    <col min="12299" max="12299" width="4.5" style="2" customWidth="1"/>
    <col min="12300" max="12300" width="24.375" style="2" customWidth="1"/>
    <col min="12301" max="12301" width="21.25" style="2" customWidth="1"/>
    <col min="12302" max="12302" width="10" style="2" customWidth="1"/>
    <col min="12303" max="12305" width="18" style="2" customWidth="1"/>
    <col min="12306" max="12537" width="9" style="2"/>
    <col min="12538" max="12538" width="4.125" style="2" customWidth="1"/>
    <col min="12539" max="12539" width="19.25" style="2" customWidth="1"/>
    <col min="12540" max="12540" width="21.375" style="2" customWidth="1"/>
    <col min="12541" max="12541" width="6.25" style="2" customWidth="1"/>
    <col min="12542" max="12542" width="4.125" style="2" customWidth="1"/>
    <col min="12543" max="12543" width="6.25" style="2" customWidth="1"/>
    <col min="12544" max="12544" width="7.125" style="2" customWidth="1"/>
    <col min="12545" max="12545" width="0" style="2" hidden="1" customWidth="1"/>
    <col min="12546" max="12546" width="43.375" style="2" customWidth="1"/>
    <col min="12547" max="12547" width="3.375" style="2" customWidth="1"/>
    <col min="12548" max="12551" width="8.75" style="2" customWidth="1"/>
    <col min="12552" max="12552" width="13.625" style="2" customWidth="1"/>
    <col min="12553" max="12553" width="10.875" style="2" customWidth="1"/>
    <col min="12554" max="12554" width="5.125" style="2" customWidth="1"/>
    <col min="12555" max="12555" width="4.5" style="2" customWidth="1"/>
    <col min="12556" max="12556" width="24.375" style="2" customWidth="1"/>
    <col min="12557" max="12557" width="21.25" style="2" customWidth="1"/>
    <col min="12558" max="12558" width="10" style="2" customWidth="1"/>
    <col min="12559" max="12561" width="18" style="2" customWidth="1"/>
    <col min="12562" max="12793" width="9" style="2"/>
    <col min="12794" max="12794" width="4.125" style="2" customWidth="1"/>
    <col min="12795" max="12795" width="19.25" style="2" customWidth="1"/>
    <col min="12796" max="12796" width="21.375" style="2" customWidth="1"/>
    <col min="12797" max="12797" width="6.25" style="2" customWidth="1"/>
    <col min="12798" max="12798" width="4.125" style="2" customWidth="1"/>
    <col min="12799" max="12799" width="6.25" style="2" customWidth="1"/>
    <col min="12800" max="12800" width="7.125" style="2" customWidth="1"/>
    <col min="12801" max="12801" width="0" style="2" hidden="1" customWidth="1"/>
    <col min="12802" max="12802" width="43.375" style="2" customWidth="1"/>
    <col min="12803" max="12803" width="3.375" style="2" customWidth="1"/>
    <col min="12804" max="12807" width="8.75" style="2" customWidth="1"/>
    <col min="12808" max="12808" width="13.625" style="2" customWidth="1"/>
    <col min="12809" max="12809" width="10.875" style="2" customWidth="1"/>
    <col min="12810" max="12810" width="5.125" style="2" customWidth="1"/>
    <col min="12811" max="12811" width="4.5" style="2" customWidth="1"/>
    <col min="12812" max="12812" width="24.375" style="2" customWidth="1"/>
    <col min="12813" max="12813" width="21.25" style="2" customWidth="1"/>
    <col min="12814" max="12814" width="10" style="2" customWidth="1"/>
    <col min="12815" max="12817" width="18" style="2" customWidth="1"/>
    <col min="12818" max="13049" width="9" style="2"/>
    <col min="13050" max="13050" width="4.125" style="2" customWidth="1"/>
    <col min="13051" max="13051" width="19.25" style="2" customWidth="1"/>
    <col min="13052" max="13052" width="21.375" style="2" customWidth="1"/>
    <col min="13053" max="13053" width="6.25" style="2" customWidth="1"/>
    <col min="13054" max="13054" width="4.125" style="2" customWidth="1"/>
    <col min="13055" max="13055" width="6.25" style="2" customWidth="1"/>
    <col min="13056" max="13056" width="7.125" style="2" customWidth="1"/>
    <col min="13057" max="13057" width="0" style="2" hidden="1" customWidth="1"/>
    <col min="13058" max="13058" width="43.375" style="2" customWidth="1"/>
    <col min="13059" max="13059" width="3.375" style="2" customWidth="1"/>
    <col min="13060" max="13063" width="8.75" style="2" customWidth="1"/>
    <col min="13064" max="13064" width="13.625" style="2" customWidth="1"/>
    <col min="13065" max="13065" width="10.875" style="2" customWidth="1"/>
    <col min="13066" max="13066" width="5.125" style="2" customWidth="1"/>
    <col min="13067" max="13067" width="4.5" style="2" customWidth="1"/>
    <col min="13068" max="13068" width="24.375" style="2" customWidth="1"/>
    <col min="13069" max="13069" width="21.25" style="2" customWidth="1"/>
    <col min="13070" max="13070" width="10" style="2" customWidth="1"/>
    <col min="13071" max="13073" width="18" style="2" customWidth="1"/>
    <col min="13074" max="13305" width="9" style="2"/>
    <col min="13306" max="13306" width="4.125" style="2" customWidth="1"/>
    <col min="13307" max="13307" width="19.25" style="2" customWidth="1"/>
    <col min="13308" max="13308" width="21.375" style="2" customWidth="1"/>
    <col min="13309" max="13309" width="6.25" style="2" customWidth="1"/>
    <col min="13310" max="13310" width="4.125" style="2" customWidth="1"/>
    <col min="13311" max="13311" width="6.25" style="2" customWidth="1"/>
    <col min="13312" max="13312" width="7.125" style="2" customWidth="1"/>
    <col min="13313" max="13313" width="0" style="2" hidden="1" customWidth="1"/>
    <col min="13314" max="13314" width="43.375" style="2" customWidth="1"/>
    <col min="13315" max="13315" width="3.375" style="2" customWidth="1"/>
    <col min="13316" max="13319" width="8.75" style="2" customWidth="1"/>
    <col min="13320" max="13320" width="13.625" style="2" customWidth="1"/>
    <col min="13321" max="13321" width="10.875" style="2" customWidth="1"/>
    <col min="13322" max="13322" width="5.125" style="2" customWidth="1"/>
    <col min="13323" max="13323" width="4.5" style="2" customWidth="1"/>
    <col min="13324" max="13324" width="24.375" style="2" customWidth="1"/>
    <col min="13325" max="13325" width="21.25" style="2" customWidth="1"/>
    <col min="13326" max="13326" width="10" style="2" customWidth="1"/>
    <col min="13327" max="13329" width="18" style="2" customWidth="1"/>
    <col min="13330" max="13561" width="9" style="2"/>
    <col min="13562" max="13562" width="4.125" style="2" customWidth="1"/>
    <col min="13563" max="13563" width="19.25" style="2" customWidth="1"/>
    <col min="13564" max="13564" width="21.375" style="2" customWidth="1"/>
    <col min="13565" max="13565" width="6.25" style="2" customWidth="1"/>
    <col min="13566" max="13566" width="4.125" style="2" customWidth="1"/>
    <col min="13567" max="13567" width="6.25" style="2" customWidth="1"/>
    <col min="13568" max="13568" width="7.125" style="2" customWidth="1"/>
    <col min="13569" max="13569" width="0" style="2" hidden="1" customWidth="1"/>
    <col min="13570" max="13570" width="43.375" style="2" customWidth="1"/>
    <col min="13571" max="13571" width="3.375" style="2" customWidth="1"/>
    <col min="13572" max="13575" width="8.75" style="2" customWidth="1"/>
    <col min="13576" max="13576" width="13.625" style="2" customWidth="1"/>
    <col min="13577" max="13577" width="10.875" style="2" customWidth="1"/>
    <col min="13578" max="13578" width="5.125" style="2" customWidth="1"/>
    <col min="13579" max="13579" width="4.5" style="2" customWidth="1"/>
    <col min="13580" max="13580" width="24.375" style="2" customWidth="1"/>
    <col min="13581" max="13581" width="21.25" style="2" customWidth="1"/>
    <col min="13582" max="13582" width="10" style="2" customWidth="1"/>
    <col min="13583" max="13585" width="18" style="2" customWidth="1"/>
    <col min="13586" max="13817" width="9" style="2"/>
    <col min="13818" max="13818" width="4.125" style="2" customWidth="1"/>
    <col min="13819" max="13819" width="19.25" style="2" customWidth="1"/>
    <col min="13820" max="13820" width="21.375" style="2" customWidth="1"/>
    <col min="13821" max="13821" width="6.25" style="2" customWidth="1"/>
    <col min="13822" max="13822" width="4.125" style="2" customWidth="1"/>
    <col min="13823" max="13823" width="6.25" style="2" customWidth="1"/>
    <col min="13824" max="13824" width="7.125" style="2" customWidth="1"/>
    <col min="13825" max="13825" width="0" style="2" hidden="1" customWidth="1"/>
    <col min="13826" max="13826" width="43.375" style="2" customWidth="1"/>
    <col min="13827" max="13827" width="3.375" style="2" customWidth="1"/>
    <col min="13828" max="13831" width="8.75" style="2" customWidth="1"/>
    <col min="13832" max="13832" width="13.625" style="2" customWidth="1"/>
    <col min="13833" max="13833" width="10.875" style="2" customWidth="1"/>
    <col min="13834" max="13834" width="5.125" style="2" customWidth="1"/>
    <col min="13835" max="13835" width="4.5" style="2" customWidth="1"/>
    <col min="13836" max="13836" width="24.375" style="2" customWidth="1"/>
    <col min="13837" max="13837" width="21.25" style="2" customWidth="1"/>
    <col min="13838" max="13838" width="10" style="2" customWidth="1"/>
    <col min="13839" max="13841" width="18" style="2" customWidth="1"/>
    <col min="13842" max="14073" width="9" style="2"/>
    <col min="14074" max="14074" width="4.125" style="2" customWidth="1"/>
    <col min="14075" max="14075" width="19.25" style="2" customWidth="1"/>
    <col min="14076" max="14076" width="21.375" style="2" customWidth="1"/>
    <col min="14077" max="14077" width="6.25" style="2" customWidth="1"/>
    <col min="14078" max="14078" width="4.125" style="2" customWidth="1"/>
    <col min="14079" max="14079" width="6.25" style="2" customWidth="1"/>
    <col min="14080" max="14080" width="7.125" style="2" customWidth="1"/>
    <col min="14081" max="14081" width="0" style="2" hidden="1" customWidth="1"/>
    <col min="14082" max="14082" width="43.375" style="2" customWidth="1"/>
    <col min="14083" max="14083" width="3.375" style="2" customWidth="1"/>
    <col min="14084" max="14087" width="8.75" style="2" customWidth="1"/>
    <col min="14088" max="14088" width="13.625" style="2" customWidth="1"/>
    <col min="14089" max="14089" width="10.875" style="2" customWidth="1"/>
    <col min="14090" max="14090" width="5.125" style="2" customWidth="1"/>
    <col min="14091" max="14091" width="4.5" style="2" customWidth="1"/>
    <col min="14092" max="14092" width="24.375" style="2" customWidth="1"/>
    <col min="14093" max="14093" width="21.25" style="2" customWidth="1"/>
    <col min="14094" max="14094" width="10" style="2" customWidth="1"/>
    <col min="14095" max="14097" width="18" style="2" customWidth="1"/>
    <col min="14098" max="14329" width="9" style="2"/>
    <col min="14330" max="14330" width="4.125" style="2" customWidth="1"/>
    <col min="14331" max="14331" width="19.25" style="2" customWidth="1"/>
    <col min="14332" max="14332" width="21.375" style="2" customWidth="1"/>
    <col min="14333" max="14333" width="6.25" style="2" customWidth="1"/>
    <col min="14334" max="14334" width="4.125" style="2" customWidth="1"/>
    <col min="14335" max="14335" width="6.25" style="2" customWidth="1"/>
    <col min="14336" max="14336" width="7.125" style="2" customWidth="1"/>
    <col min="14337" max="14337" width="0" style="2" hidden="1" customWidth="1"/>
    <col min="14338" max="14338" width="43.375" style="2" customWidth="1"/>
    <col min="14339" max="14339" width="3.375" style="2" customWidth="1"/>
    <col min="14340" max="14343" width="8.75" style="2" customWidth="1"/>
    <col min="14344" max="14344" width="13.625" style="2" customWidth="1"/>
    <col min="14345" max="14345" width="10.875" style="2" customWidth="1"/>
    <col min="14346" max="14346" width="5.125" style="2" customWidth="1"/>
    <col min="14347" max="14347" width="4.5" style="2" customWidth="1"/>
    <col min="14348" max="14348" width="24.375" style="2" customWidth="1"/>
    <col min="14349" max="14349" width="21.25" style="2" customWidth="1"/>
    <col min="14350" max="14350" width="10" style="2" customWidth="1"/>
    <col min="14351" max="14353" width="18" style="2" customWidth="1"/>
    <col min="14354" max="14585" width="9" style="2"/>
    <col min="14586" max="14586" width="4.125" style="2" customWidth="1"/>
    <col min="14587" max="14587" width="19.25" style="2" customWidth="1"/>
    <col min="14588" max="14588" width="21.375" style="2" customWidth="1"/>
    <col min="14589" max="14589" width="6.25" style="2" customWidth="1"/>
    <col min="14590" max="14590" width="4.125" style="2" customWidth="1"/>
    <col min="14591" max="14591" width="6.25" style="2" customWidth="1"/>
    <col min="14592" max="14592" width="7.125" style="2" customWidth="1"/>
    <col min="14593" max="14593" width="0" style="2" hidden="1" customWidth="1"/>
    <col min="14594" max="14594" width="43.375" style="2" customWidth="1"/>
    <col min="14595" max="14595" width="3.375" style="2" customWidth="1"/>
    <col min="14596" max="14599" width="8.75" style="2" customWidth="1"/>
    <col min="14600" max="14600" width="13.625" style="2" customWidth="1"/>
    <col min="14601" max="14601" width="10.875" style="2" customWidth="1"/>
    <col min="14602" max="14602" width="5.125" style="2" customWidth="1"/>
    <col min="14603" max="14603" width="4.5" style="2" customWidth="1"/>
    <col min="14604" max="14604" width="24.375" style="2" customWidth="1"/>
    <col min="14605" max="14605" width="21.25" style="2" customWidth="1"/>
    <col min="14606" max="14606" width="10" style="2" customWidth="1"/>
    <col min="14607" max="14609" width="18" style="2" customWidth="1"/>
    <col min="14610" max="14841" width="9" style="2"/>
    <col min="14842" max="14842" width="4.125" style="2" customWidth="1"/>
    <col min="14843" max="14843" width="19.25" style="2" customWidth="1"/>
    <col min="14844" max="14844" width="21.375" style="2" customWidth="1"/>
    <col min="14845" max="14845" width="6.25" style="2" customWidth="1"/>
    <col min="14846" max="14846" width="4.125" style="2" customWidth="1"/>
    <col min="14847" max="14847" width="6.25" style="2" customWidth="1"/>
    <col min="14848" max="14848" width="7.125" style="2" customWidth="1"/>
    <col min="14849" max="14849" width="0" style="2" hidden="1" customWidth="1"/>
    <col min="14850" max="14850" width="43.375" style="2" customWidth="1"/>
    <col min="14851" max="14851" width="3.375" style="2" customWidth="1"/>
    <col min="14852" max="14855" width="8.75" style="2" customWidth="1"/>
    <col min="14856" max="14856" width="13.625" style="2" customWidth="1"/>
    <col min="14857" max="14857" width="10.875" style="2" customWidth="1"/>
    <col min="14858" max="14858" width="5.125" style="2" customWidth="1"/>
    <col min="14859" max="14859" width="4.5" style="2" customWidth="1"/>
    <col min="14860" max="14860" width="24.375" style="2" customWidth="1"/>
    <col min="14861" max="14861" width="21.25" style="2" customWidth="1"/>
    <col min="14862" max="14862" width="10" style="2" customWidth="1"/>
    <col min="14863" max="14865" width="18" style="2" customWidth="1"/>
    <col min="14866" max="15097" width="9" style="2"/>
    <col min="15098" max="15098" width="4.125" style="2" customWidth="1"/>
    <col min="15099" max="15099" width="19.25" style="2" customWidth="1"/>
    <col min="15100" max="15100" width="21.375" style="2" customWidth="1"/>
    <col min="15101" max="15101" width="6.25" style="2" customWidth="1"/>
    <col min="15102" max="15102" width="4.125" style="2" customWidth="1"/>
    <col min="15103" max="15103" width="6.25" style="2" customWidth="1"/>
    <col min="15104" max="15104" width="7.125" style="2" customWidth="1"/>
    <col min="15105" max="15105" width="0" style="2" hidden="1" customWidth="1"/>
    <col min="15106" max="15106" width="43.375" style="2" customWidth="1"/>
    <col min="15107" max="15107" width="3.375" style="2" customWidth="1"/>
    <col min="15108" max="15111" width="8.75" style="2" customWidth="1"/>
    <col min="15112" max="15112" width="13.625" style="2" customWidth="1"/>
    <col min="15113" max="15113" width="10.875" style="2" customWidth="1"/>
    <col min="15114" max="15114" width="5.125" style="2" customWidth="1"/>
    <col min="15115" max="15115" width="4.5" style="2" customWidth="1"/>
    <col min="15116" max="15116" width="24.375" style="2" customWidth="1"/>
    <col min="15117" max="15117" width="21.25" style="2" customWidth="1"/>
    <col min="15118" max="15118" width="10" style="2" customWidth="1"/>
    <col min="15119" max="15121" width="18" style="2" customWidth="1"/>
    <col min="15122" max="15353" width="9" style="2"/>
    <col min="15354" max="15354" width="4.125" style="2" customWidth="1"/>
    <col min="15355" max="15355" width="19.25" style="2" customWidth="1"/>
    <col min="15356" max="15356" width="21.375" style="2" customWidth="1"/>
    <col min="15357" max="15357" width="6.25" style="2" customWidth="1"/>
    <col min="15358" max="15358" width="4.125" style="2" customWidth="1"/>
    <col min="15359" max="15359" width="6.25" style="2" customWidth="1"/>
    <col min="15360" max="15360" width="7.125" style="2" customWidth="1"/>
    <col min="15361" max="15361" width="0" style="2" hidden="1" customWidth="1"/>
    <col min="15362" max="15362" width="43.375" style="2" customWidth="1"/>
    <col min="15363" max="15363" width="3.375" style="2" customWidth="1"/>
    <col min="15364" max="15367" width="8.75" style="2" customWidth="1"/>
    <col min="15368" max="15368" width="13.625" style="2" customWidth="1"/>
    <col min="15369" max="15369" width="10.875" style="2" customWidth="1"/>
    <col min="15370" max="15370" width="5.125" style="2" customWidth="1"/>
    <col min="15371" max="15371" width="4.5" style="2" customWidth="1"/>
    <col min="15372" max="15372" width="24.375" style="2" customWidth="1"/>
    <col min="15373" max="15373" width="21.25" style="2" customWidth="1"/>
    <col min="15374" max="15374" width="10" style="2" customWidth="1"/>
    <col min="15375" max="15377" width="18" style="2" customWidth="1"/>
    <col min="15378" max="15609" width="9" style="2"/>
    <col min="15610" max="15610" width="4.125" style="2" customWidth="1"/>
    <col min="15611" max="15611" width="19.25" style="2" customWidth="1"/>
    <col min="15612" max="15612" width="21.375" style="2" customWidth="1"/>
    <col min="15613" max="15613" width="6.25" style="2" customWidth="1"/>
    <col min="15614" max="15614" width="4.125" style="2" customWidth="1"/>
    <col min="15615" max="15615" width="6.25" style="2" customWidth="1"/>
    <col min="15616" max="15616" width="7.125" style="2" customWidth="1"/>
    <col min="15617" max="15617" width="0" style="2" hidden="1" customWidth="1"/>
    <col min="15618" max="15618" width="43.375" style="2" customWidth="1"/>
    <col min="15619" max="15619" width="3.375" style="2" customWidth="1"/>
    <col min="15620" max="15623" width="8.75" style="2" customWidth="1"/>
    <col min="15624" max="15624" width="13.625" style="2" customWidth="1"/>
    <col min="15625" max="15625" width="10.875" style="2" customWidth="1"/>
    <col min="15626" max="15626" width="5.125" style="2" customWidth="1"/>
    <col min="15627" max="15627" width="4.5" style="2" customWidth="1"/>
    <col min="15628" max="15628" width="24.375" style="2" customWidth="1"/>
    <col min="15629" max="15629" width="21.25" style="2" customWidth="1"/>
    <col min="15630" max="15630" width="10" style="2" customWidth="1"/>
    <col min="15631" max="15633" width="18" style="2" customWidth="1"/>
    <col min="15634" max="15865" width="9" style="2"/>
    <col min="15866" max="15866" width="4.125" style="2" customWidth="1"/>
    <col min="15867" max="15867" width="19.25" style="2" customWidth="1"/>
    <col min="15868" max="15868" width="21.375" style="2" customWidth="1"/>
    <col min="15869" max="15869" width="6.25" style="2" customWidth="1"/>
    <col min="15870" max="15870" width="4.125" style="2" customWidth="1"/>
    <col min="15871" max="15871" width="6.25" style="2" customWidth="1"/>
    <col min="15872" max="15872" width="7.125" style="2" customWidth="1"/>
    <col min="15873" max="15873" width="0" style="2" hidden="1" customWidth="1"/>
    <col min="15874" max="15874" width="43.375" style="2" customWidth="1"/>
    <col min="15875" max="15875" width="3.375" style="2" customWidth="1"/>
    <col min="15876" max="15879" width="8.75" style="2" customWidth="1"/>
    <col min="15880" max="15880" width="13.625" style="2" customWidth="1"/>
    <col min="15881" max="15881" width="10.875" style="2" customWidth="1"/>
    <col min="15882" max="15882" width="5.125" style="2" customWidth="1"/>
    <col min="15883" max="15883" width="4.5" style="2" customWidth="1"/>
    <col min="15884" max="15884" width="24.375" style="2" customWidth="1"/>
    <col min="15885" max="15885" width="21.25" style="2" customWidth="1"/>
    <col min="15886" max="15886" width="10" style="2" customWidth="1"/>
    <col min="15887" max="15889" width="18" style="2" customWidth="1"/>
    <col min="15890" max="16121" width="9" style="2"/>
    <col min="16122" max="16122" width="4.125" style="2" customWidth="1"/>
    <col min="16123" max="16123" width="19.25" style="2" customWidth="1"/>
    <col min="16124" max="16124" width="21.375" style="2" customWidth="1"/>
    <col min="16125" max="16125" width="6.25" style="2" customWidth="1"/>
    <col min="16126" max="16126" width="4.125" style="2" customWidth="1"/>
    <col min="16127" max="16127" width="6.25" style="2" customWidth="1"/>
    <col min="16128" max="16128" width="7.125" style="2" customWidth="1"/>
    <col min="16129" max="16129" width="0" style="2" hidden="1" customWidth="1"/>
    <col min="16130" max="16130" width="43.375" style="2" customWidth="1"/>
    <col min="16131" max="16131" width="3.375" style="2" customWidth="1"/>
    <col min="16132" max="16135" width="8.75" style="2" customWidth="1"/>
    <col min="16136" max="16136" width="13.625" style="2" customWidth="1"/>
    <col min="16137" max="16137" width="10.875" style="2" customWidth="1"/>
    <col min="16138" max="16138" width="5.125" style="2" customWidth="1"/>
    <col min="16139" max="16139" width="4.5" style="2" customWidth="1"/>
    <col min="16140" max="16140" width="24.375" style="2" customWidth="1"/>
    <col min="16141" max="16141" width="21.25" style="2" customWidth="1"/>
    <col min="16142" max="16142" width="10" style="2" customWidth="1"/>
    <col min="16143" max="16145" width="18" style="2" customWidth="1"/>
    <col min="16146" max="16384" width="9" style="2"/>
  </cols>
  <sheetData>
    <row r="1" spans="1:17" ht="30.75" customHeight="1" x14ac:dyDescent="0.15">
      <c r="A1" s="85" t="s">
        <v>198</v>
      </c>
      <c r="B1" s="85"/>
      <c r="C1" s="86" t="s">
        <v>1</v>
      </c>
      <c r="D1" s="86"/>
      <c r="E1" s="86"/>
      <c r="F1" s="86"/>
      <c r="G1" s="86"/>
      <c r="H1" s="86"/>
      <c r="I1" s="86"/>
      <c r="J1" s="86"/>
      <c r="K1" s="86"/>
      <c r="L1" s="1"/>
      <c r="M1" s="1"/>
      <c r="N1" s="1"/>
      <c r="O1" s="2"/>
      <c r="P1" s="2"/>
      <c r="Q1" s="2"/>
    </row>
    <row r="2" spans="1:17" ht="18.75" customHeight="1" x14ac:dyDescent="0.15">
      <c r="A2" s="74"/>
      <c r="B2" s="74"/>
      <c r="C2" s="75"/>
      <c r="D2" s="3"/>
      <c r="E2" s="75"/>
      <c r="F2" s="4"/>
      <c r="G2" s="4"/>
      <c r="H2" s="4"/>
      <c r="I2" s="75"/>
      <c r="J2" s="75"/>
      <c r="K2" s="87" t="s">
        <v>2</v>
      </c>
      <c r="L2" s="87"/>
      <c r="M2" s="87"/>
      <c r="N2" s="1"/>
      <c r="O2" s="2"/>
      <c r="P2" s="2"/>
      <c r="Q2" s="2"/>
    </row>
    <row r="3" spans="1:17" ht="15.75" customHeight="1" x14ac:dyDescent="0.15">
      <c r="A3" s="74"/>
      <c r="B3" s="74"/>
      <c r="C3" s="75"/>
      <c r="D3" s="3"/>
      <c r="E3" s="75"/>
      <c r="F3" s="4"/>
      <c r="G3" s="5"/>
      <c r="H3" s="5"/>
      <c r="I3" s="75"/>
      <c r="J3" s="6"/>
      <c r="K3" s="7" t="s">
        <v>3</v>
      </c>
      <c r="L3" s="8" t="s">
        <v>4</v>
      </c>
      <c r="M3" s="8" t="s">
        <v>5</v>
      </c>
      <c r="N3" s="9"/>
      <c r="O3" s="2"/>
      <c r="P3" s="2"/>
      <c r="Q3" s="2"/>
    </row>
    <row r="4" spans="1:17" ht="30" customHeight="1" x14ac:dyDescent="0.15">
      <c r="A4" s="74"/>
      <c r="B4" s="74"/>
      <c r="C4" s="75"/>
      <c r="D4" s="3"/>
      <c r="E4" s="75"/>
      <c r="F4" s="4"/>
      <c r="G4" s="5"/>
      <c r="H4" s="5"/>
      <c r="I4" s="75"/>
      <c r="J4" s="10" t="s">
        <v>6</v>
      </c>
      <c r="K4" s="11"/>
      <c r="L4" s="12"/>
      <c r="M4" s="12"/>
      <c r="N4" s="13"/>
      <c r="O4" s="2"/>
      <c r="P4" s="2"/>
      <c r="Q4" s="2"/>
    </row>
    <row r="5" spans="1:17" ht="30" customHeight="1" x14ac:dyDescent="0.15">
      <c r="A5" s="74"/>
      <c r="B5" s="74"/>
      <c r="C5" s="75"/>
      <c r="D5" s="3"/>
      <c r="E5" s="75"/>
      <c r="F5" s="4"/>
      <c r="G5" s="5"/>
      <c r="H5" s="5"/>
      <c r="I5" s="75"/>
      <c r="J5" s="10" t="s">
        <v>7</v>
      </c>
      <c r="K5" s="11"/>
      <c r="L5" s="12"/>
      <c r="M5" s="12"/>
      <c r="N5" s="13"/>
      <c r="O5" s="2"/>
      <c r="P5" s="2"/>
      <c r="Q5" s="2"/>
    </row>
    <row r="6" spans="1:17" ht="30" customHeight="1" x14ac:dyDescent="0.15">
      <c r="A6" s="74"/>
      <c r="B6" s="74"/>
      <c r="C6" s="75"/>
      <c r="D6" s="3"/>
      <c r="E6" s="75"/>
      <c r="F6" s="4"/>
      <c r="G6" s="14"/>
      <c r="H6" s="14"/>
      <c r="I6" s="75"/>
      <c r="J6" s="10" t="s">
        <v>8</v>
      </c>
      <c r="K6" s="11"/>
      <c r="L6" s="12"/>
      <c r="M6" s="12"/>
      <c r="N6" s="13"/>
      <c r="O6" s="88" t="s">
        <v>9</v>
      </c>
      <c r="P6" s="89"/>
      <c r="Q6" s="77"/>
    </row>
    <row r="7" spans="1:17" ht="24" customHeight="1" thickBot="1" x14ac:dyDescent="0.3">
      <c r="A7" s="90" t="s">
        <v>202</v>
      </c>
      <c r="B7" s="91"/>
      <c r="C7" s="91"/>
      <c r="D7" s="91"/>
      <c r="E7" s="91"/>
      <c r="F7" s="76"/>
      <c r="G7" s="76"/>
      <c r="H7" s="76"/>
      <c r="I7" s="2"/>
      <c r="J7" s="2"/>
      <c r="K7" s="78"/>
      <c r="L7" s="15"/>
      <c r="M7" s="1"/>
      <c r="N7" s="1"/>
      <c r="O7" s="92" t="s">
        <v>86</v>
      </c>
      <c r="P7" s="93"/>
      <c r="Q7" s="79"/>
    </row>
    <row r="8" spans="1:17" ht="21.75" thickBot="1" x14ac:dyDescent="0.2">
      <c r="A8" s="58"/>
      <c r="B8" s="27" t="s">
        <v>11</v>
      </c>
      <c r="C8" s="27" t="s">
        <v>12</v>
      </c>
      <c r="D8" s="28" t="s">
        <v>13</v>
      </c>
      <c r="E8" s="27" t="s">
        <v>14</v>
      </c>
      <c r="F8" s="29" t="s">
        <v>15</v>
      </c>
      <c r="G8" s="29" t="s">
        <v>16</v>
      </c>
      <c r="H8" s="81" t="s">
        <v>17</v>
      </c>
      <c r="I8" s="95" t="s">
        <v>18</v>
      </c>
      <c r="J8" s="96"/>
      <c r="K8" s="97" t="s">
        <v>19</v>
      </c>
      <c r="L8" s="98"/>
      <c r="M8" s="30" t="s">
        <v>20</v>
      </c>
      <c r="N8" s="31" t="s">
        <v>21</v>
      </c>
      <c r="O8" s="32" t="s">
        <v>22</v>
      </c>
      <c r="P8" s="33" t="s">
        <v>23</v>
      </c>
      <c r="Q8" s="16"/>
    </row>
    <row r="9" spans="1:17" ht="18.75" customHeight="1" x14ac:dyDescent="0.15">
      <c r="A9" s="82" t="s">
        <v>59</v>
      </c>
      <c r="B9" s="34" t="s">
        <v>114</v>
      </c>
      <c r="C9" s="34" t="s">
        <v>152</v>
      </c>
      <c r="D9" s="73">
        <v>0.5</v>
      </c>
      <c r="E9" s="36" t="s">
        <v>65</v>
      </c>
      <c r="F9" s="36">
        <f>ROUNDUP(D9*0.75,2)</f>
        <v>0.38</v>
      </c>
      <c r="G9" s="37">
        <f>ROUNDUP((K4*D9)+(K5*D9*0.75)+(K6*(D9*2)),0)</f>
        <v>0</v>
      </c>
      <c r="H9" s="37">
        <f>G9</f>
        <v>0</v>
      </c>
      <c r="I9" s="99"/>
      <c r="J9" s="100"/>
      <c r="K9" s="38" t="s">
        <v>32</v>
      </c>
      <c r="L9" s="39">
        <f>ROUNDUP((K4*M9)+(K5*M9*0.75)+(K6*(M9*2)),2)</f>
        <v>0</v>
      </c>
      <c r="M9" s="35">
        <v>110</v>
      </c>
      <c r="N9" s="40">
        <f>ROUNDUP(M9*0.75,2)</f>
        <v>82.5</v>
      </c>
      <c r="O9" s="41" t="s">
        <v>153</v>
      </c>
      <c r="P9" s="67"/>
    </row>
    <row r="10" spans="1:17" ht="18.75" customHeight="1" x14ac:dyDescent="0.15">
      <c r="A10" s="83"/>
      <c r="B10" s="42"/>
      <c r="C10" s="42"/>
      <c r="D10" s="43"/>
      <c r="E10" s="44"/>
      <c r="F10" s="44"/>
      <c r="G10" s="45"/>
      <c r="H10" s="45"/>
      <c r="I10" s="101"/>
      <c r="J10" s="101"/>
      <c r="K10" s="46"/>
      <c r="L10" s="47"/>
      <c r="M10" s="43"/>
      <c r="N10" s="48"/>
      <c r="O10" s="49"/>
      <c r="P10" s="68"/>
    </row>
    <row r="11" spans="1:17" ht="18.75" customHeight="1" x14ac:dyDescent="0.15">
      <c r="A11" s="83"/>
      <c r="B11" s="50"/>
      <c r="C11" s="50"/>
      <c r="D11" s="51"/>
      <c r="E11" s="52"/>
      <c r="F11" s="52"/>
      <c r="G11" s="53"/>
      <c r="H11" s="53"/>
      <c r="I11" s="102"/>
      <c r="J11" s="102"/>
      <c r="K11" s="54"/>
      <c r="L11" s="55"/>
      <c r="M11" s="51"/>
      <c r="N11" s="56"/>
      <c r="O11" s="57"/>
      <c r="P11" s="69"/>
    </row>
    <row r="12" spans="1:17" ht="18.75" customHeight="1" x14ac:dyDescent="0.15">
      <c r="A12" s="83"/>
      <c r="B12" s="42" t="s">
        <v>203</v>
      </c>
      <c r="C12" s="42" t="s">
        <v>136</v>
      </c>
      <c r="D12" s="43">
        <v>10</v>
      </c>
      <c r="E12" s="44" t="s">
        <v>34</v>
      </c>
      <c r="F12" s="44">
        <f t="shared" ref="F12:F17" si="0">ROUNDUP(D12*0.75,2)</f>
        <v>7.5</v>
      </c>
      <c r="G12" s="45">
        <f>ROUNDUP((K4*D12)+(K5*D12*0.75)+(K6*(D12*2)),0)</f>
        <v>0</v>
      </c>
      <c r="H12" s="45">
        <f>G12+(G12*40/100)</f>
        <v>0</v>
      </c>
      <c r="I12" s="103" t="s">
        <v>204</v>
      </c>
      <c r="J12" s="104"/>
      <c r="K12" s="46" t="s">
        <v>30</v>
      </c>
      <c r="L12" s="47">
        <f>ROUNDUP((K4*M12)+(K5*M12*0.75)+(K6*(M12*2)),2)</f>
        <v>0</v>
      </c>
      <c r="M12" s="43">
        <v>2</v>
      </c>
      <c r="N12" s="48">
        <f t="shared" ref="N12:N18" si="1">ROUNDUP(M12*0.75,2)</f>
        <v>1.5</v>
      </c>
      <c r="O12" s="49"/>
      <c r="P12" s="68"/>
    </row>
    <row r="13" spans="1:17" ht="18.75" customHeight="1" x14ac:dyDescent="0.15">
      <c r="A13" s="83"/>
      <c r="B13" s="42"/>
      <c r="C13" s="42" t="s">
        <v>125</v>
      </c>
      <c r="D13" s="43">
        <v>10</v>
      </c>
      <c r="E13" s="44" t="s">
        <v>34</v>
      </c>
      <c r="F13" s="44">
        <f t="shared" si="0"/>
        <v>7.5</v>
      </c>
      <c r="G13" s="45">
        <f>ROUNDUP((K4*D13)+(K5*D13*0.75)+(K6*(D13*2)),0)</f>
        <v>0</v>
      </c>
      <c r="H13" s="45">
        <f>G13</f>
        <v>0</v>
      </c>
      <c r="I13" s="101"/>
      <c r="J13" s="101"/>
      <c r="K13" s="46" t="s">
        <v>58</v>
      </c>
      <c r="L13" s="47">
        <f>ROUNDUP((K4*M13)+(K5*M13*0.75)+(K6*(M13*2)),2)</f>
        <v>0</v>
      </c>
      <c r="M13" s="43">
        <v>1</v>
      </c>
      <c r="N13" s="48">
        <f t="shared" si="1"/>
        <v>0.75</v>
      </c>
      <c r="O13" s="49"/>
      <c r="P13" s="68"/>
    </row>
    <row r="14" spans="1:17" ht="18.75" customHeight="1" x14ac:dyDescent="0.15">
      <c r="A14" s="83"/>
      <c r="B14" s="42"/>
      <c r="C14" s="42" t="s">
        <v>62</v>
      </c>
      <c r="D14" s="43">
        <v>1</v>
      </c>
      <c r="E14" s="44" t="s">
        <v>64</v>
      </c>
      <c r="F14" s="44">
        <f t="shared" si="0"/>
        <v>0.75</v>
      </c>
      <c r="G14" s="45">
        <f>ROUNDUP((K4*D14)+(K5*D14*0.75)+(K6*(D14*2)),0)</f>
        <v>0</v>
      </c>
      <c r="H14" s="45">
        <f>G14</f>
        <v>0</v>
      </c>
      <c r="I14" s="101"/>
      <c r="J14" s="101"/>
      <c r="K14" s="46" t="s">
        <v>35</v>
      </c>
      <c r="L14" s="47">
        <f>ROUNDUP((K4*M14)+(K5*M14*0.75)+(K6*(M14*2)),2)</f>
        <v>0</v>
      </c>
      <c r="M14" s="43">
        <v>0.3</v>
      </c>
      <c r="N14" s="48">
        <f t="shared" si="1"/>
        <v>0.23</v>
      </c>
      <c r="O14" s="49" t="s">
        <v>63</v>
      </c>
      <c r="P14" s="68"/>
    </row>
    <row r="15" spans="1:17" ht="18.75" customHeight="1" x14ac:dyDescent="0.15">
      <c r="A15" s="83"/>
      <c r="B15" s="42"/>
      <c r="C15" s="42" t="s">
        <v>69</v>
      </c>
      <c r="D15" s="43">
        <v>10</v>
      </c>
      <c r="E15" s="44" t="s">
        <v>61</v>
      </c>
      <c r="F15" s="44">
        <f t="shared" si="0"/>
        <v>7.5</v>
      </c>
      <c r="G15" s="45">
        <f>ROUNDUP((K4*D15)+(K5*D15*0.75)+(K6*(D15*2)),0)</f>
        <v>0</v>
      </c>
      <c r="H15" s="45">
        <f>G15</f>
        <v>0</v>
      </c>
      <c r="I15" s="101"/>
      <c r="J15" s="101"/>
      <c r="K15" s="46" t="s">
        <v>77</v>
      </c>
      <c r="L15" s="47">
        <f>ROUNDUP((K4*M15)+(K5*M15*0.75)+(K6*(M15*2)),2)</f>
        <v>0</v>
      </c>
      <c r="M15" s="43">
        <v>0.3</v>
      </c>
      <c r="N15" s="48">
        <f t="shared" si="1"/>
        <v>0.23</v>
      </c>
      <c r="O15" s="49"/>
      <c r="P15" s="68"/>
    </row>
    <row r="16" spans="1:17" ht="18.75" customHeight="1" x14ac:dyDescent="0.15">
      <c r="A16" s="83"/>
      <c r="B16" s="42"/>
      <c r="C16" s="42" t="s">
        <v>87</v>
      </c>
      <c r="D16" s="43">
        <v>20</v>
      </c>
      <c r="E16" s="44" t="s">
        <v>34</v>
      </c>
      <c r="F16" s="44">
        <f t="shared" si="0"/>
        <v>15</v>
      </c>
      <c r="G16" s="45">
        <f>ROUNDUP((K4*D16)+(K5*D16*0.75)+(K6*(D16*2)),0)</f>
        <v>0</v>
      </c>
      <c r="H16" s="45">
        <f>G16+(G16*6/100)</f>
        <v>0</v>
      </c>
      <c r="I16" s="101"/>
      <c r="J16" s="101"/>
      <c r="K16" s="46" t="s">
        <v>30</v>
      </c>
      <c r="L16" s="47">
        <f>ROUNDUP((K4*M16)+(K5*M16*0.75)+(K6*(M16*2)),2)</f>
        <v>0</v>
      </c>
      <c r="M16" s="43">
        <v>2</v>
      </c>
      <c r="N16" s="48">
        <f t="shared" si="1"/>
        <v>1.5</v>
      </c>
      <c r="O16" s="49"/>
      <c r="P16" s="68"/>
    </row>
    <row r="17" spans="1:16" ht="18.75" customHeight="1" x14ac:dyDescent="0.15">
      <c r="A17" s="83"/>
      <c r="B17" s="42"/>
      <c r="C17" s="42" t="s">
        <v>47</v>
      </c>
      <c r="D17" s="43">
        <v>10</v>
      </c>
      <c r="E17" s="44" t="s">
        <v>34</v>
      </c>
      <c r="F17" s="44">
        <f t="shared" si="0"/>
        <v>7.5</v>
      </c>
      <c r="G17" s="45">
        <f>ROUNDUP((K4*D17)+(K5*D17*0.75)+(K6*(D17*2)),0)</f>
        <v>0</v>
      </c>
      <c r="H17" s="45">
        <f>G17+(G17*3/100)</f>
        <v>0</v>
      </c>
      <c r="I17" s="101"/>
      <c r="J17" s="101"/>
      <c r="K17" s="46" t="s">
        <v>57</v>
      </c>
      <c r="L17" s="47">
        <f>ROUNDUP((K4*M17)+(K5*M17*0.75)+(K6*(M17*2)),2)</f>
        <v>0</v>
      </c>
      <c r="M17" s="43">
        <v>0.5</v>
      </c>
      <c r="N17" s="48">
        <f t="shared" si="1"/>
        <v>0.38</v>
      </c>
      <c r="O17" s="49"/>
      <c r="P17" s="68" t="s">
        <v>37</v>
      </c>
    </row>
    <row r="18" spans="1:16" ht="18.75" customHeight="1" x14ac:dyDescent="0.15">
      <c r="A18" s="83"/>
      <c r="B18" s="42"/>
      <c r="C18" s="42"/>
      <c r="D18" s="43"/>
      <c r="E18" s="44"/>
      <c r="F18" s="44"/>
      <c r="G18" s="45"/>
      <c r="H18" s="45"/>
      <c r="I18" s="101"/>
      <c r="J18" s="101"/>
      <c r="K18" s="46" t="s">
        <v>84</v>
      </c>
      <c r="L18" s="47">
        <f>ROUNDUP((K4*M18)+(K5*M18*0.75)+(K6*(M18*2)),2)</f>
        <v>0</v>
      </c>
      <c r="M18" s="43">
        <v>1</v>
      </c>
      <c r="N18" s="48">
        <f t="shared" si="1"/>
        <v>0.75</v>
      </c>
      <c r="O18" s="49"/>
      <c r="P18" s="68"/>
    </row>
    <row r="19" spans="1:16" ht="18.75" customHeight="1" x14ac:dyDescent="0.15">
      <c r="A19" s="83"/>
      <c r="B19" s="42"/>
      <c r="C19" s="42"/>
      <c r="D19" s="43"/>
      <c r="E19" s="44"/>
      <c r="F19" s="44"/>
      <c r="G19" s="45"/>
      <c r="H19" s="45"/>
      <c r="I19" s="101"/>
      <c r="J19" s="101"/>
      <c r="K19" s="46"/>
      <c r="L19" s="47"/>
      <c r="M19" s="43"/>
      <c r="N19" s="48"/>
      <c r="O19" s="49"/>
      <c r="P19" s="68"/>
    </row>
    <row r="20" spans="1:16" ht="18.75" customHeight="1" x14ac:dyDescent="0.15">
      <c r="A20" s="83"/>
      <c r="B20" s="42"/>
      <c r="C20" s="42"/>
      <c r="D20" s="43"/>
      <c r="E20" s="44"/>
      <c r="F20" s="44"/>
      <c r="G20" s="45"/>
      <c r="H20" s="45"/>
      <c r="I20" s="101"/>
      <c r="J20" s="101"/>
      <c r="K20" s="46"/>
      <c r="L20" s="47"/>
      <c r="M20" s="43"/>
      <c r="N20" s="48"/>
      <c r="O20" s="49"/>
      <c r="P20" s="68"/>
    </row>
    <row r="21" spans="1:16" ht="18.75" customHeight="1" x14ac:dyDescent="0.15">
      <c r="A21" s="83"/>
      <c r="B21" s="42"/>
      <c r="C21" s="42"/>
      <c r="D21" s="43"/>
      <c r="E21" s="44"/>
      <c r="F21" s="44"/>
      <c r="G21" s="45"/>
      <c r="H21" s="45"/>
      <c r="I21" s="101"/>
      <c r="J21" s="101"/>
      <c r="K21" s="46"/>
      <c r="L21" s="47"/>
      <c r="M21" s="43"/>
      <c r="N21" s="48"/>
      <c r="O21" s="49"/>
      <c r="P21" s="68"/>
    </row>
    <row r="22" spans="1:16" ht="18.75" customHeight="1" x14ac:dyDescent="0.15">
      <c r="A22" s="83"/>
      <c r="B22" s="42"/>
      <c r="C22" s="42"/>
      <c r="D22" s="43"/>
      <c r="E22" s="44"/>
      <c r="F22" s="44"/>
      <c r="G22" s="45"/>
      <c r="H22" s="45"/>
      <c r="I22" s="101"/>
      <c r="J22" s="101"/>
      <c r="K22" s="46"/>
      <c r="L22" s="47"/>
      <c r="M22" s="43"/>
      <c r="N22" s="48"/>
      <c r="O22" s="49"/>
      <c r="P22" s="68"/>
    </row>
    <row r="23" spans="1:16" ht="18.75" customHeight="1" x14ac:dyDescent="0.15">
      <c r="A23" s="83"/>
      <c r="B23" s="42"/>
      <c r="C23" s="42"/>
      <c r="D23" s="43"/>
      <c r="E23" s="44"/>
      <c r="F23" s="44"/>
      <c r="G23" s="45"/>
      <c r="H23" s="45"/>
      <c r="I23" s="101"/>
      <c r="J23" s="101"/>
      <c r="K23" s="46"/>
      <c r="L23" s="47"/>
      <c r="M23" s="43"/>
      <c r="N23" s="48"/>
      <c r="O23" s="49"/>
      <c r="P23" s="68"/>
    </row>
    <row r="24" spans="1:16" ht="18.75" customHeight="1" x14ac:dyDescent="0.15">
      <c r="A24" s="83"/>
      <c r="B24" s="42"/>
      <c r="C24" s="42"/>
      <c r="D24" s="43"/>
      <c r="E24" s="44"/>
      <c r="F24" s="44"/>
      <c r="G24" s="45"/>
      <c r="H24" s="45"/>
      <c r="I24" s="101"/>
      <c r="J24" s="101"/>
      <c r="K24" s="46"/>
      <c r="L24" s="47"/>
      <c r="M24" s="43"/>
      <c r="N24" s="48"/>
      <c r="O24" s="49"/>
      <c r="P24" s="68"/>
    </row>
    <row r="25" spans="1:16" ht="18.75" customHeight="1" x14ac:dyDescent="0.15">
      <c r="A25" s="83"/>
      <c r="B25" s="42"/>
      <c r="C25" s="42"/>
      <c r="D25" s="43"/>
      <c r="E25" s="44"/>
      <c r="F25" s="44"/>
      <c r="G25" s="45"/>
      <c r="H25" s="45"/>
      <c r="I25" s="101"/>
      <c r="J25" s="101"/>
      <c r="K25" s="46"/>
      <c r="L25" s="47"/>
      <c r="M25" s="43"/>
      <c r="N25" s="48"/>
      <c r="O25" s="49"/>
      <c r="P25" s="68"/>
    </row>
    <row r="26" spans="1:16" ht="18.75" customHeight="1" x14ac:dyDescent="0.15">
      <c r="A26" s="83"/>
      <c r="B26" s="50"/>
      <c r="C26" s="50"/>
      <c r="D26" s="51"/>
      <c r="E26" s="52"/>
      <c r="F26" s="52"/>
      <c r="G26" s="53"/>
      <c r="H26" s="53"/>
      <c r="I26" s="102"/>
      <c r="J26" s="102"/>
      <c r="K26" s="54"/>
      <c r="L26" s="55"/>
      <c r="M26" s="51"/>
      <c r="N26" s="56"/>
      <c r="O26" s="57"/>
      <c r="P26" s="69"/>
    </row>
    <row r="27" spans="1:16" ht="18.75" customHeight="1" x14ac:dyDescent="0.15">
      <c r="A27" s="83"/>
      <c r="B27" s="42" t="s">
        <v>185</v>
      </c>
      <c r="C27" s="42" t="s">
        <v>74</v>
      </c>
      <c r="D27" s="43">
        <v>10</v>
      </c>
      <c r="E27" s="44" t="s">
        <v>34</v>
      </c>
      <c r="F27" s="44">
        <f>ROUNDUP(D27*0.75,2)</f>
        <v>7.5</v>
      </c>
      <c r="G27" s="45">
        <f>ROUNDUP((K4*D27)+(K5*D27*0.75)+(K6*(D27*2)),0)</f>
        <v>0</v>
      </c>
      <c r="H27" s="45">
        <f>G27</f>
        <v>0</v>
      </c>
      <c r="I27" s="103" t="s">
        <v>186</v>
      </c>
      <c r="J27" s="104"/>
      <c r="K27" s="46" t="s">
        <v>30</v>
      </c>
      <c r="L27" s="47">
        <f>ROUNDUP((K4*M27)+(K5*M27*0.75)+(K6*(M27*2)),2)</f>
        <v>0</v>
      </c>
      <c r="M27" s="43">
        <v>1</v>
      </c>
      <c r="N27" s="48">
        <f>ROUNDUP(M27*0.75,2)</f>
        <v>0.75</v>
      </c>
      <c r="O27" s="49"/>
      <c r="P27" s="68"/>
    </row>
    <row r="28" spans="1:16" ht="18.75" customHeight="1" x14ac:dyDescent="0.15">
      <c r="A28" s="83"/>
      <c r="B28" s="42"/>
      <c r="C28" s="42" t="s">
        <v>29</v>
      </c>
      <c r="D28" s="43">
        <v>20</v>
      </c>
      <c r="E28" s="44" t="s">
        <v>34</v>
      </c>
      <c r="F28" s="44">
        <f>ROUNDUP(D28*0.75,2)</f>
        <v>15</v>
      </c>
      <c r="G28" s="45">
        <f>ROUNDUP((K4*D28)+(K5*D28*0.75)+(K6*(D28*2)),0)</f>
        <v>0</v>
      </c>
      <c r="H28" s="45">
        <f>G28+(G28*6/100)</f>
        <v>0</v>
      </c>
      <c r="I28" s="101"/>
      <c r="J28" s="101"/>
      <c r="K28" s="46" t="s">
        <v>35</v>
      </c>
      <c r="L28" s="47">
        <f>ROUNDUP((K4*M28)+(K5*M28*0.75)+(K6*(M28*2)),2)</f>
        <v>0</v>
      </c>
      <c r="M28" s="43">
        <v>0.1</v>
      </c>
      <c r="N28" s="48">
        <f>ROUNDUP(M28*0.75,2)</f>
        <v>0.08</v>
      </c>
      <c r="O28" s="49"/>
      <c r="P28" s="68"/>
    </row>
    <row r="29" spans="1:16" ht="18.75" customHeight="1" x14ac:dyDescent="0.15">
      <c r="A29" s="83"/>
      <c r="B29" s="42"/>
      <c r="C29" s="42" t="s">
        <v>161</v>
      </c>
      <c r="D29" s="43">
        <v>10</v>
      </c>
      <c r="E29" s="44" t="s">
        <v>34</v>
      </c>
      <c r="F29" s="44">
        <f>ROUNDUP(D29*0.75,2)</f>
        <v>7.5</v>
      </c>
      <c r="G29" s="45">
        <f>ROUNDUP((K4*D29)+(K5*D29*0.75)+(K6*(D29*2)),0)</f>
        <v>0</v>
      </c>
      <c r="H29" s="45">
        <f>G29+(G29*15/100)</f>
        <v>0</v>
      </c>
      <c r="I29" s="101"/>
      <c r="J29" s="101"/>
      <c r="K29" s="46" t="s">
        <v>73</v>
      </c>
      <c r="L29" s="47">
        <f>ROUNDUP((K4*M29)+(K5*M29*0.75)+(K6*(M29*2)),2)</f>
        <v>0</v>
      </c>
      <c r="M29" s="43">
        <v>0.01</v>
      </c>
      <c r="N29" s="48">
        <f>ROUNDUP(M29*0.75,2)</f>
        <v>0.01</v>
      </c>
      <c r="O29" s="49"/>
      <c r="P29" s="68"/>
    </row>
    <row r="30" spans="1:16" ht="18.75" customHeight="1" x14ac:dyDescent="0.15">
      <c r="A30" s="83"/>
      <c r="B30" s="42"/>
      <c r="C30" s="42"/>
      <c r="D30" s="43"/>
      <c r="E30" s="44"/>
      <c r="F30" s="44"/>
      <c r="G30" s="45"/>
      <c r="H30" s="45"/>
      <c r="I30" s="101"/>
      <c r="J30" s="101"/>
      <c r="K30" s="46" t="s">
        <v>57</v>
      </c>
      <c r="L30" s="47">
        <f>ROUNDUP((K4*M30)+(K5*M30*0.75)+(K6*(M30*2)),2)</f>
        <v>0</v>
      </c>
      <c r="M30" s="43">
        <v>0.5</v>
      </c>
      <c r="N30" s="48">
        <f>ROUNDUP(M30*0.75,2)</f>
        <v>0.38</v>
      </c>
      <c r="O30" s="49"/>
      <c r="P30" s="68" t="s">
        <v>37</v>
      </c>
    </row>
    <row r="31" spans="1:16" ht="18.75" customHeight="1" x14ac:dyDescent="0.15">
      <c r="A31" s="83"/>
      <c r="B31" s="42"/>
      <c r="C31" s="42"/>
      <c r="D31" s="43"/>
      <c r="E31" s="44"/>
      <c r="F31" s="44"/>
      <c r="G31" s="45"/>
      <c r="H31" s="45"/>
      <c r="I31" s="101"/>
      <c r="J31" s="101"/>
      <c r="K31" s="46"/>
      <c r="L31" s="47"/>
      <c r="M31" s="43"/>
      <c r="N31" s="48"/>
      <c r="O31" s="49"/>
      <c r="P31" s="68"/>
    </row>
    <row r="32" spans="1:16" ht="18.75" customHeight="1" x14ac:dyDescent="0.15">
      <c r="A32" s="83"/>
      <c r="B32" s="50"/>
      <c r="C32" s="50"/>
      <c r="D32" s="51"/>
      <c r="E32" s="52"/>
      <c r="F32" s="52"/>
      <c r="G32" s="53"/>
      <c r="H32" s="53"/>
      <c r="I32" s="102"/>
      <c r="J32" s="102"/>
      <c r="K32" s="54"/>
      <c r="L32" s="55"/>
      <c r="M32" s="51"/>
      <c r="N32" s="56"/>
      <c r="O32" s="57"/>
      <c r="P32" s="69"/>
    </row>
    <row r="33" spans="1:16" ht="18.75" customHeight="1" x14ac:dyDescent="0.15">
      <c r="A33" s="83"/>
      <c r="B33" s="42" t="s">
        <v>79</v>
      </c>
      <c r="C33" s="42" t="s">
        <v>135</v>
      </c>
      <c r="D33" s="43">
        <v>2</v>
      </c>
      <c r="E33" s="44" t="s">
        <v>64</v>
      </c>
      <c r="F33" s="44">
        <f>ROUNDUP(D33*0.75,2)</f>
        <v>1.5</v>
      </c>
      <c r="G33" s="45">
        <f>ROUNDUP((K4*D33)+(K5*D33*0.75)+(K6*(D33*2)),0)</f>
        <v>0</v>
      </c>
      <c r="H33" s="45">
        <f>G33</f>
        <v>0</v>
      </c>
      <c r="I33" s="103" t="s">
        <v>80</v>
      </c>
      <c r="J33" s="104"/>
      <c r="K33" s="46" t="s">
        <v>84</v>
      </c>
      <c r="L33" s="47">
        <f>ROUNDUP((K4*M33)+(K5*M33*0.75)+(K6*(M33*2)),2)</f>
        <v>0</v>
      </c>
      <c r="M33" s="43">
        <v>100</v>
      </c>
      <c r="N33" s="48">
        <f>ROUNDUP(M33*0.75,2)</f>
        <v>75</v>
      </c>
      <c r="O33" s="49" t="s">
        <v>37</v>
      </c>
      <c r="P33" s="68"/>
    </row>
    <row r="34" spans="1:16" ht="18.75" customHeight="1" x14ac:dyDescent="0.15">
      <c r="A34" s="83"/>
      <c r="B34" s="42"/>
      <c r="C34" s="42" t="s">
        <v>94</v>
      </c>
      <c r="D34" s="43">
        <v>5</v>
      </c>
      <c r="E34" s="44" t="s">
        <v>34</v>
      </c>
      <c r="F34" s="44">
        <f>ROUNDUP(D34*0.75,2)</f>
        <v>3.75</v>
      </c>
      <c r="G34" s="45">
        <f>ROUNDUP((K4*D34)+(K5*D34*0.75)+(K6*(D34*2)),0)</f>
        <v>0</v>
      </c>
      <c r="H34" s="45">
        <f>G34+(G34*15/100)</f>
        <v>0</v>
      </c>
      <c r="I34" s="101"/>
      <c r="J34" s="101"/>
      <c r="K34" s="46" t="s">
        <v>83</v>
      </c>
      <c r="L34" s="47">
        <f>ROUNDUP((K4*M34)+(K5*M34*0.75)+(K6*(M34*2)),2)</f>
        <v>0</v>
      </c>
      <c r="M34" s="43">
        <v>3</v>
      </c>
      <c r="N34" s="48">
        <f>ROUNDUP(M34*0.75,2)</f>
        <v>2.25</v>
      </c>
      <c r="O34" s="49"/>
      <c r="P34" s="68"/>
    </row>
    <row r="35" spans="1:16" ht="18.75" customHeight="1" x14ac:dyDescent="0.15">
      <c r="A35" s="83"/>
      <c r="B35" s="42"/>
      <c r="C35" s="42"/>
      <c r="D35" s="43"/>
      <c r="E35" s="44"/>
      <c r="F35" s="44"/>
      <c r="G35" s="45"/>
      <c r="H35" s="45"/>
      <c r="I35" s="101"/>
      <c r="J35" s="101"/>
      <c r="K35" s="46"/>
      <c r="L35" s="47"/>
      <c r="M35" s="43"/>
      <c r="N35" s="48"/>
      <c r="O35" s="49"/>
      <c r="P35" s="68"/>
    </row>
    <row r="36" spans="1:16" ht="18.75" customHeight="1" x14ac:dyDescent="0.15">
      <c r="A36" s="83"/>
      <c r="B36" s="50"/>
      <c r="C36" s="50"/>
      <c r="D36" s="51"/>
      <c r="E36" s="52"/>
      <c r="F36" s="52"/>
      <c r="G36" s="53"/>
      <c r="H36" s="53"/>
      <c r="I36" s="102"/>
      <c r="J36" s="102"/>
      <c r="K36" s="54"/>
      <c r="L36" s="55"/>
      <c r="M36" s="51"/>
      <c r="N36" s="56"/>
      <c r="O36" s="57"/>
      <c r="P36" s="69"/>
    </row>
    <row r="37" spans="1:16" ht="18.75" customHeight="1" x14ac:dyDescent="0.15">
      <c r="A37" s="83"/>
      <c r="B37" s="42" t="s">
        <v>154</v>
      </c>
      <c r="C37" s="42" t="s">
        <v>155</v>
      </c>
      <c r="D37" s="72">
        <v>0.25</v>
      </c>
      <c r="E37" s="44" t="s">
        <v>64</v>
      </c>
      <c r="F37" s="44">
        <f>ROUNDUP(D37*0.75,2)</f>
        <v>0.19</v>
      </c>
      <c r="G37" s="45">
        <f>ROUNDUP((K4*D37)+(K5*D37*0.75)+(K6*(D37*2)),0)</f>
        <v>0</v>
      </c>
      <c r="H37" s="45">
        <f>G37</f>
        <v>0</v>
      </c>
      <c r="I37" s="103" t="s">
        <v>96</v>
      </c>
      <c r="J37" s="104"/>
      <c r="K37" s="46"/>
      <c r="L37" s="47"/>
      <c r="M37" s="43"/>
      <c r="N37" s="48"/>
      <c r="O37" s="49"/>
      <c r="P37" s="68"/>
    </row>
    <row r="38" spans="1:16" ht="18.75" customHeight="1" x14ac:dyDescent="0.15">
      <c r="A38" s="83"/>
      <c r="B38" s="42"/>
      <c r="C38" s="42"/>
      <c r="D38" s="43"/>
      <c r="E38" s="44"/>
      <c r="F38" s="44"/>
      <c r="G38" s="45"/>
      <c r="H38" s="45"/>
      <c r="I38" s="101"/>
      <c r="J38" s="101"/>
      <c r="K38" s="46"/>
      <c r="L38" s="47"/>
      <c r="M38" s="43"/>
      <c r="N38" s="48"/>
      <c r="O38" s="49"/>
      <c r="P38" s="68"/>
    </row>
    <row r="39" spans="1:16" ht="18.75" customHeight="1" thickBot="1" x14ac:dyDescent="0.2">
      <c r="A39" s="84"/>
      <c r="B39" s="59"/>
      <c r="C39" s="59"/>
      <c r="D39" s="60"/>
      <c r="E39" s="61"/>
      <c r="F39" s="61"/>
      <c r="G39" s="62"/>
      <c r="H39" s="62"/>
      <c r="I39" s="105"/>
      <c r="J39" s="105"/>
      <c r="K39" s="63"/>
      <c r="L39" s="64"/>
      <c r="M39" s="60"/>
      <c r="N39" s="65"/>
      <c r="O39" s="66"/>
      <c r="P39" s="70"/>
    </row>
  </sheetData>
  <mergeCells count="14">
    <mergeCell ref="I37:J39"/>
    <mergeCell ref="A9:A39"/>
    <mergeCell ref="I33:J36"/>
    <mergeCell ref="I8:J8"/>
    <mergeCell ref="K8:L8"/>
    <mergeCell ref="I9:J11"/>
    <mergeCell ref="I12:J26"/>
    <mergeCell ref="I27:J32"/>
    <mergeCell ref="A1:B1"/>
    <mergeCell ref="C1:K1"/>
    <mergeCell ref="K2:M2"/>
    <mergeCell ref="O6:P6"/>
    <mergeCell ref="A7:E7"/>
    <mergeCell ref="O7:P7"/>
  </mergeCells>
  <phoneticPr fontId="3"/>
  <printOptions horizontalCentered="1" verticalCentered="1"/>
  <pageMargins left="0.39370078740157483" right="0.39370078740157483" top="0.39370078740157483" bottom="0.39370078740157483" header="0.19685039370078741" footer="0.31496062992125984"/>
  <pageSetup paperSize="12" scale="4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Q35"/>
  <sheetViews>
    <sheetView showZeros="0" zoomScale="60" zoomScaleNormal="60" workbookViewId="0">
      <selection sqref="A1:B1"/>
    </sheetView>
  </sheetViews>
  <sheetFormatPr defaultRowHeight="18.75" customHeight="1" x14ac:dyDescent="0.15"/>
  <cols>
    <col min="1" max="1" width="4.125" style="17" customWidth="1"/>
    <col min="2" max="2" width="19.25" style="18" customWidth="1"/>
    <col min="3" max="3" width="21.375" style="18" customWidth="1"/>
    <col min="4" max="4" width="6.25" style="19" customWidth="1"/>
    <col min="5" max="5" width="4.125" style="20" customWidth="1"/>
    <col min="6" max="6" width="6.25" style="20" customWidth="1"/>
    <col min="7" max="7" width="7.125" style="21" customWidth="1"/>
    <col min="8" max="8" width="7.625" style="21" hidden="1" customWidth="1"/>
    <col min="9" max="9" width="43.375" style="22" customWidth="1"/>
    <col min="10" max="10" width="3.375" style="22" customWidth="1"/>
    <col min="11" max="11" width="8.75" style="23" customWidth="1"/>
    <col min="12" max="12" width="8.75" style="24" customWidth="1"/>
    <col min="13" max="13" width="8.75" style="19" customWidth="1"/>
    <col min="14" max="14" width="8.75" style="25" customWidth="1"/>
    <col min="15" max="15" width="13.625" style="26" customWidth="1"/>
    <col min="16" max="16" width="10.875" style="26" customWidth="1"/>
    <col min="17" max="17" width="5.125" style="26" customWidth="1"/>
    <col min="18" max="249" width="9" style="2"/>
    <col min="250" max="250" width="4.125" style="2" customWidth="1"/>
    <col min="251" max="251" width="19.25" style="2" customWidth="1"/>
    <col min="252" max="252" width="21.375" style="2" customWidth="1"/>
    <col min="253" max="253" width="6.25" style="2" customWidth="1"/>
    <col min="254" max="254" width="4.125" style="2" customWidth="1"/>
    <col min="255" max="255" width="6.25" style="2" customWidth="1"/>
    <col min="256" max="256" width="7.125" style="2" customWidth="1"/>
    <col min="257" max="257" width="0" style="2" hidden="1" customWidth="1"/>
    <col min="258" max="258" width="43.375" style="2" customWidth="1"/>
    <col min="259" max="259" width="3.375" style="2" customWidth="1"/>
    <col min="260" max="263" width="8.75" style="2" customWidth="1"/>
    <col min="264" max="264" width="13.625" style="2" customWidth="1"/>
    <col min="265" max="265" width="10.875" style="2" customWidth="1"/>
    <col min="266" max="266" width="5.125" style="2" customWidth="1"/>
    <col min="267" max="267" width="4.5" style="2" customWidth="1"/>
    <col min="268" max="268" width="24.375" style="2" customWidth="1"/>
    <col min="269" max="269" width="21.25" style="2" customWidth="1"/>
    <col min="270" max="270" width="10" style="2" customWidth="1"/>
    <col min="271" max="273" width="18" style="2" customWidth="1"/>
    <col min="274" max="505" width="9" style="2"/>
    <col min="506" max="506" width="4.125" style="2" customWidth="1"/>
    <col min="507" max="507" width="19.25" style="2" customWidth="1"/>
    <col min="508" max="508" width="21.375" style="2" customWidth="1"/>
    <col min="509" max="509" width="6.25" style="2" customWidth="1"/>
    <col min="510" max="510" width="4.125" style="2" customWidth="1"/>
    <col min="511" max="511" width="6.25" style="2" customWidth="1"/>
    <col min="512" max="512" width="7.125" style="2" customWidth="1"/>
    <col min="513" max="513" width="0" style="2" hidden="1" customWidth="1"/>
    <col min="514" max="514" width="43.375" style="2" customWidth="1"/>
    <col min="515" max="515" width="3.375" style="2" customWidth="1"/>
    <col min="516" max="519" width="8.75" style="2" customWidth="1"/>
    <col min="520" max="520" width="13.625" style="2" customWidth="1"/>
    <col min="521" max="521" width="10.875" style="2" customWidth="1"/>
    <col min="522" max="522" width="5.125" style="2" customWidth="1"/>
    <col min="523" max="523" width="4.5" style="2" customWidth="1"/>
    <col min="524" max="524" width="24.375" style="2" customWidth="1"/>
    <col min="525" max="525" width="21.25" style="2" customWidth="1"/>
    <col min="526" max="526" width="10" style="2" customWidth="1"/>
    <col min="527" max="529" width="18" style="2" customWidth="1"/>
    <col min="530" max="761" width="9" style="2"/>
    <col min="762" max="762" width="4.125" style="2" customWidth="1"/>
    <col min="763" max="763" width="19.25" style="2" customWidth="1"/>
    <col min="764" max="764" width="21.375" style="2" customWidth="1"/>
    <col min="765" max="765" width="6.25" style="2" customWidth="1"/>
    <col min="766" max="766" width="4.125" style="2" customWidth="1"/>
    <col min="767" max="767" width="6.25" style="2" customWidth="1"/>
    <col min="768" max="768" width="7.125" style="2" customWidth="1"/>
    <col min="769" max="769" width="0" style="2" hidden="1" customWidth="1"/>
    <col min="770" max="770" width="43.375" style="2" customWidth="1"/>
    <col min="771" max="771" width="3.375" style="2" customWidth="1"/>
    <col min="772" max="775" width="8.75" style="2" customWidth="1"/>
    <col min="776" max="776" width="13.625" style="2" customWidth="1"/>
    <col min="777" max="777" width="10.875" style="2" customWidth="1"/>
    <col min="778" max="778" width="5.125" style="2" customWidth="1"/>
    <col min="779" max="779" width="4.5" style="2" customWidth="1"/>
    <col min="780" max="780" width="24.375" style="2" customWidth="1"/>
    <col min="781" max="781" width="21.25" style="2" customWidth="1"/>
    <col min="782" max="782" width="10" style="2" customWidth="1"/>
    <col min="783" max="785" width="18" style="2" customWidth="1"/>
    <col min="786" max="1017" width="9" style="2"/>
    <col min="1018" max="1018" width="4.125" style="2" customWidth="1"/>
    <col min="1019" max="1019" width="19.25" style="2" customWidth="1"/>
    <col min="1020" max="1020" width="21.375" style="2" customWidth="1"/>
    <col min="1021" max="1021" width="6.25" style="2" customWidth="1"/>
    <col min="1022" max="1022" width="4.125" style="2" customWidth="1"/>
    <col min="1023" max="1023" width="6.25" style="2" customWidth="1"/>
    <col min="1024" max="1024" width="7.125" style="2" customWidth="1"/>
    <col min="1025" max="1025" width="0" style="2" hidden="1" customWidth="1"/>
    <col min="1026" max="1026" width="43.375" style="2" customWidth="1"/>
    <col min="1027" max="1027" width="3.375" style="2" customWidth="1"/>
    <col min="1028" max="1031" width="8.75" style="2" customWidth="1"/>
    <col min="1032" max="1032" width="13.625" style="2" customWidth="1"/>
    <col min="1033" max="1033" width="10.875" style="2" customWidth="1"/>
    <col min="1034" max="1034" width="5.125" style="2" customWidth="1"/>
    <col min="1035" max="1035" width="4.5" style="2" customWidth="1"/>
    <col min="1036" max="1036" width="24.375" style="2" customWidth="1"/>
    <col min="1037" max="1037" width="21.25" style="2" customWidth="1"/>
    <col min="1038" max="1038" width="10" style="2" customWidth="1"/>
    <col min="1039" max="1041" width="18" style="2" customWidth="1"/>
    <col min="1042" max="1273" width="9" style="2"/>
    <col min="1274" max="1274" width="4.125" style="2" customWidth="1"/>
    <col min="1275" max="1275" width="19.25" style="2" customWidth="1"/>
    <col min="1276" max="1276" width="21.375" style="2" customWidth="1"/>
    <col min="1277" max="1277" width="6.25" style="2" customWidth="1"/>
    <col min="1278" max="1278" width="4.125" style="2" customWidth="1"/>
    <col min="1279" max="1279" width="6.25" style="2" customWidth="1"/>
    <col min="1280" max="1280" width="7.125" style="2" customWidth="1"/>
    <col min="1281" max="1281" width="0" style="2" hidden="1" customWidth="1"/>
    <col min="1282" max="1282" width="43.375" style="2" customWidth="1"/>
    <col min="1283" max="1283" width="3.375" style="2" customWidth="1"/>
    <col min="1284" max="1287" width="8.75" style="2" customWidth="1"/>
    <col min="1288" max="1288" width="13.625" style="2" customWidth="1"/>
    <col min="1289" max="1289" width="10.875" style="2" customWidth="1"/>
    <col min="1290" max="1290" width="5.125" style="2" customWidth="1"/>
    <col min="1291" max="1291" width="4.5" style="2" customWidth="1"/>
    <col min="1292" max="1292" width="24.375" style="2" customWidth="1"/>
    <col min="1293" max="1293" width="21.25" style="2" customWidth="1"/>
    <col min="1294" max="1294" width="10" style="2" customWidth="1"/>
    <col min="1295" max="1297" width="18" style="2" customWidth="1"/>
    <col min="1298" max="1529" width="9" style="2"/>
    <col min="1530" max="1530" width="4.125" style="2" customWidth="1"/>
    <col min="1531" max="1531" width="19.25" style="2" customWidth="1"/>
    <col min="1532" max="1532" width="21.375" style="2" customWidth="1"/>
    <col min="1533" max="1533" width="6.25" style="2" customWidth="1"/>
    <col min="1534" max="1534" width="4.125" style="2" customWidth="1"/>
    <col min="1535" max="1535" width="6.25" style="2" customWidth="1"/>
    <col min="1536" max="1536" width="7.125" style="2" customWidth="1"/>
    <col min="1537" max="1537" width="0" style="2" hidden="1" customWidth="1"/>
    <col min="1538" max="1538" width="43.375" style="2" customWidth="1"/>
    <col min="1539" max="1539" width="3.375" style="2" customWidth="1"/>
    <col min="1540" max="1543" width="8.75" style="2" customWidth="1"/>
    <col min="1544" max="1544" width="13.625" style="2" customWidth="1"/>
    <col min="1545" max="1545" width="10.875" style="2" customWidth="1"/>
    <col min="1546" max="1546" width="5.125" style="2" customWidth="1"/>
    <col min="1547" max="1547" width="4.5" style="2" customWidth="1"/>
    <col min="1548" max="1548" width="24.375" style="2" customWidth="1"/>
    <col min="1549" max="1549" width="21.25" style="2" customWidth="1"/>
    <col min="1550" max="1550" width="10" style="2" customWidth="1"/>
    <col min="1551" max="1553" width="18" style="2" customWidth="1"/>
    <col min="1554" max="1785" width="9" style="2"/>
    <col min="1786" max="1786" width="4.125" style="2" customWidth="1"/>
    <col min="1787" max="1787" width="19.25" style="2" customWidth="1"/>
    <col min="1788" max="1788" width="21.375" style="2" customWidth="1"/>
    <col min="1789" max="1789" width="6.25" style="2" customWidth="1"/>
    <col min="1790" max="1790" width="4.125" style="2" customWidth="1"/>
    <col min="1791" max="1791" width="6.25" style="2" customWidth="1"/>
    <col min="1792" max="1792" width="7.125" style="2" customWidth="1"/>
    <col min="1793" max="1793" width="0" style="2" hidden="1" customWidth="1"/>
    <col min="1794" max="1794" width="43.375" style="2" customWidth="1"/>
    <col min="1795" max="1795" width="3.375" style="2" customWidth="1"/>
    <col min="1796" max="1799" width="8.75" style="2" customWidth="1"/>
    <col min="1800" max="1800" width="13.625" style="2" customWidth="1"/>
    <col min="1801" max="1801" width="10.875" style="2" customWidth="1"/>
    <col min="1802" max="1802" width="5.125" style="2" customWidth="1"/>
    <col min="1803" max="1803" width="4.5" style="2" customWidth="1"/>
    <col min="1804" max="1804" width="24.375" style="2" customWidth="1"/>
    <col min="1805" max="1805" width="21.25" style="2" customWidth="1"/>
    <col min="1806" max="1806" width="10" style="2" customWidth="1"/>
    <col min="1807" max="1809" width="18" style="2" customWidth="1"/>
    <col min="1810" max="2041" width="9" style="2"/>
    <col min="2042" max="2042" width="4.125" style="2" customWidth="1"/>
    <col min="2043" max="2043" width="19.25" style="2" customWidth="1"/>
    <col min="2044" max="2044" width="21.375" style="2" customWidth="1"/>
    <col min="2045" max="2045" width="6.25" style="2" customWidth="1"/>
    <col min="2046" max="2046" width="4.125" style="2" customWidth="1"/>
    <col min="2047" max="2047" width="6.25" style="2" customWidth="1"/>
    <col min="2048" max="2048" width="7.125" style="2" customWidth="1"/>
    <col min="2049" max="2049" width="0" style="2" hidden="1" customWidth="1"/>
    <col min="2050" max="2050" width="43.375" style="2" customWidth="1"/>
    <col min="2051" max="2051" width="3.375" style="2" customWidth="1"/>
    <col min="2052" max="2055" width="8.75" style="2" customWidth="1"/>
    <col min="2056" max="2056" width="13.625" style="2" customWidth="1"/>
    <col min="2057" max="2057" width="10.875" style="2" customWidth="1"/>
    <col min="2058" max="2058" width="5.125" style="2" customWidth="1"/>
    <col min="2059" max="2059" width="4.5" style="2" customWidth="1"/>
    <col min="2060" max="2060" width="24.375" style="2" customWidth="1"/>
    <col min="2061" max="2061" width="21.25" style="2" customWidth="1"/>
    <col min="2062" max="2062" width="10" style="2" customWidth="1"/>
    <col min="2063" max="2065" width="18" style="2" customWidth="1"/>
    <col min="2066" max="2297" width="9" style="2"/>
    <col min="2298" max="2298" width="4.125" style="2" customWidth="1"/>
    <col min="2299" max="2299" width="19.25" style="2" customWidth="1"/>
    <col min="2300" max="2300" width="21.375" style="2" customWidth="1"/>
    <col min="2301" max="2301" width="6.25" style="2" customWidth="1"/>
    <col min="2302" max="2302" width="4.125" style="2" customWidth="1"/>
    <col min="2303" max="2303" width="6.25" style="2" customWidth="1"/>
    <col min="2304" max="2304" width="7.125" style="2" customWidth="1"/>
    <col min="2305" max="2305" width="0" style="2" hidden="1" customWidth="1"/>
    <col min="2306" max="2306" width="43.375" style="2" customWidth="1"/>
    <col min="2307" max="2307" width="3.375" style="2" customWidth="1"/>
    <col min="2308" max="2311" width="8.75" style="2" customWidth="1"/>
    <col min="2312" max="2312" width="13.625" style="2" customWidth="1"/>
    <col min="2313" max="2313" width="10.875" style="2" customWidth="1"/>
    <col min="2314" max="2314" width="5.125" style="2" customWidth="1"/>
    <col min="2315" max="2315" width="4.5" style="2" customWidth="1"/>
    <col min="2316" max="2316" width="24.375" style="2" customWidth="1"/>
    <col min="2317" max="2317" width="21.25" style="2" customWidth="1"/>
    <col min="2318" max="2318" width="10" style="2" customWidth="1"/>
    <col min="2319" max="2321" width="18" style="2" customWidth="1"/>
    <col min="2322" max="2553" width="9" style="2"/>
    <col min="2554" max="2554" width="4.125" style="2" customWidth="1"/>
    <col min="2555" max="2555" width="19.25" style="2" customWidth="1"/>
    <col min="2556" max="2556" width="21.375" style="2" customWidth="1"/>
    <col min="2557" max="2557" width="6.25" style="2" customWidth="1"/>
    <col min="2558" max="2558" width="4.125" style="2" customWidth="1"/>
    <col min="2559" max="2559" width="6.25" style="2" customWidth="1"/>
    <col min="2560" max="2560" width="7.125" style="2" customWidth="1"/>
    <col min="2561" max="2561" width="0" style="2" hidden="1" customWidth="1"/>
    <col min="2562" max="2562" width="43.375" style="2" customWidth="1"/>
    <col min="2563" max="2563" width="3.375" style="2" customWidth="1"/>
    <col min="2564" max="2567" width="8.75" style="2" customWidth="1"/>
    <col min="2568" max="2568" width="13.625" style="2" customWidth="1"/>
    <col min="2569" max="2569" width="10.875" style="2" customWidth="1"/>
    <col min="2570" max="2570" width="5.125" style="2" customWidth="1"/>
    <col min="2571" max="2571" width="4.5" style="2" customWidth="1"/>
    <col min="2572" max="2572" width="24.375" style="2" customWidth="1"/>
    <col min="2573" max="2573" width="21.25" style="2" customWidth="1"/>
    <col min="2574" max="2574" width="10" style="2" customWidth="1"/>
    <col min="2575" max="2577" width="18" style="2" customWidth="1"/>
    <col min="2578" max="2809" width="9" style="2"/>
    <col min="2810" max="2810" width="4.125" style="2" customWidth="1"/>
    <col min="2811" max="2811" width="19.25" style="2" customWidth="1"/>
    <col min="2812" max="2812" width="21.375" style="2" customWidth="1"/>
    <col min="2813" max="2813" width="6.25" style="2" customWidth="1"/>
    <col min="2814" max="2814" width="4.125" style="2" customWidth="1"/>
    <col min="2815" max="2815" width="6.25" style="2" customWidth="1"/>
    <col min="2816" max="2816" width="7.125" style="2" customWidth="1"/>
    <col min="2817" max="2817" width="0" style="2" hidden="1" customWidth="1"/>
    <col min="2818" max="2818" width="43.375" style="2" customWidth="1"/>
    <col min="2819" max="2819" width="3.375" style="2" customWidth="1"/>
    <col min="2820" max="2823" width="8.75" style="2" customWidth="1"/>
    <col min="2824" max="2824" width="13.625" style="2" customWidth="1"/>
    <col min="2825" max="2825" width="10.875" style="2" customWidth="1"/>
    <col min="2826" max="2826" width="5.125" style="2" customWidth="1"/>
    <col min="2827" max="2827" width="4.5" style="2" customWidth="1"/>
    <col min="2828" max="2828" width="24.375" style="2" customWidth="1"/>
    <col min="2829" max="2829" width="21.25" style="2" customWidth="1"/>
    <col min="2830" max="2830" width="10" style="2" customWidth="1"/>
    <col min="2831" max="2833" width="18" style="2" customWidth="1"/>
    <col min="2834" max="3065" width="9" style="2"/>
    <col min="3066" max="3066" width="4.125" style="2" customWidth="1"/>
    <col min="3067" max="3067" width="19.25" style="2" customWidth="1"/>
    <col min="3068" max="3068" width="21.375" style="2" customWidth="1"/>
    <col min="3069" max="3069" width="6.25" style="2" customWidth="1"/>
    <col min="3070" max="3070" width="4.125" style="2" customWidth="1"/>
    <col min="3071" max="3071" width="6.25" style="2" customWidth="1"/>
    <col min="3072" max="3072" width="7.125" style="2" customWidth="1"/>
    <col min="3073" max="3073" width="0" style="2" hidden="1" customWidth="1"/>
    <col min="3074" max="3074" width="43.375" style="2" customWidth="1"/>
    <col min="3075" max="3075" width="3.375" style="2" customWidth="1"/>
    <col min="3076" max="3079" width="8.75" style="2" customWidth="1"/>
    <col min="3080" max="3080" width="13.625" style="2" customWidth="1"/>
    <col min="3081" max="3081" width="10.875" style="2" customWidth="1"/>
    <col min="3082" max="3082" width="5.125" style="2" customWidth="1"/>
    <col min="3083" max="3083" width="4.5" style="2" customWidth="1"/>
    <col min="3084" max="3084" width="24.375" style="2" customWidth="1"/>
    <col min="3085" max="3085" width="21.25" style="2" customWidth="1"/>
    <col min="3086" max="3086" width="10" style="2" customWidth="1"/>
    <col min="3087" max="3089" width="18" style="2" customWidth="1"/>
    <col min="3090" max="3321" width="9" style="2"/>
    <col min="3322" max="3322" width="4.125" style="2" customWidth="1"/>
    <col min="3323" max="3323" width="19.25" style="2" customWidth="1"/>
    <col min="3324" max="3324" width="21.375" style="2" customWidth="1"/>
    <col min="3325" max="3325" width="6.25" style="2" customWidth="1"/>
    <col min="3326" max="3326" width="4.125" style="2" customWidth="1"/>
    <col min="3327" max="3327" width="6.25" style="2" customWidth="1"/>
    <col min="3328" max="3328" width="7.125" style="2" customWidth="1"/>
    <col min="3329" max="3329" width="0" style="2" hidden="1" customWidth="1"/>
    <col min="3330" max="3330" width="43.375" style="2" customWidth="1"/>
    <col min="3331" max="3331" width="3.375" style="2" customWidth="1"/>
    <col min="3332" max="3335" width="8.75" style="2" customWidth="1"/>
    <col min="3336" max="3336" width="13.625" style="2" customWidth="1"/>
    <col min="3337" max="3337" width="10.875" style="2" customWidth="1"/>
    <col min="3338" max="3338" width="5.125" style="2" customWidth="1"/>
    <col min="3339" max="3339" width="4.5" style="2" customWidth="1"/>
    <col min="3340" max="3340" width="24.375" style="2" customWidth="1"/>
    <col min="3341" max="3341" width="21.25" style="2" customWidth="1"/>
    <col min="3342" max="3342" width="10" style="2" customWidth="1"/>
    <col min="3343" max="3345" width="18" style="2" customWidth="1"/>
    <col min="3346" max="3577" width="9" style="2"/>
    <col min="3578" max="3578" width="4.125" style="2" customWidth="1"/>
    <col min="3579" max="3579" width="19.25" style="2" customWidth="1"/>
    <col min="3580" max="3580" width="21.375" style="2" customWidth="1"/>
    <col min="3581" max="3581" width="6.25" style="2" customWidth="1"/>
    <col min="3582" max="3582" width="4.125" style="2" customWidth="1"/>
    <col min="3583" max="3583" width="6.25" style="2" customWidth="1"/>
    <col min="3584" max="3584" width="7.125" style="2" customWidth="1"/>
    <col min="3585" max="3585" width="0" style="2" hidden="1" customWidth="1"/>
    <col min="3586" max="3586" width="43.375" style="2" customWidth="1"/>
    <col min="3587" max="3587" width="3.375" style="2" customWidth="1"/>
    <col min="3588" max="3591" width="8.75" style="2" customWidth="1"/>
    <col min="3592" max="3592" width="13.625" style="2" customWidth="1"/>
    <col min="3593" max="3593" width="10.875" style="2" customWidth="1"/>
    <col min="3594" max="3594" width="5.125" style="2" customWidth="1"/>
    <col min="3595" max="3595" width="4.5" style="2" customWidth="1"/>
    <col min="3596" max="3596" width="24.375" style="2" customWidth="1"/>
    <col min="3597" max="3597" width="21.25" style="2" customWidth="1"/>
    <col min="3598" max="3598" width="10" style="2" customWidth="1"/>
    <col min="3599" max="3601" width="18" style="2" customWidth="1"/>
    <col min="3602" max="3833" width="9" style="2"/>
    <col min="3834" max="3834" width="4.125" style="2" customWidth="1"/>
    <col min="3835" max="3835" width="19.25" style="2" customWidth="1"/>
    <col min="3836" max="3836" width="21.375" style="2" customWidth="1"/>
    <col min="3837" max="3837" width="6.25" style="2" customWidth="1"/>
    <col min="3838" max="3838" width="4.125" style="2" customWidth="1"/>
    <col min="3839" max="3839" width="6.25" style="2" customWidth="1"/>
    <col min="3840" max="3840" width="7.125" style="2" customWidth="1"/>
    <col min="3841" max="3841" width="0" style="2" hidden="1" customWidth="1"/>
    <col min="3842" max="3842" width="43.375" style="2" customWidth="1"/>
    <col min="3843" max="3843" width="3.375" style="2" customWidth="1"/>
    <col min="3844" max="3847" width="8.75" style="2" customWidth="1"/>
    <col min="3848" max="3848" width="13.625" style="2" customWidth="1"/>
    <col min="3849" max="3849" width="10.875" style="2" customWidth="1"/>
    <col min="3850" max="3850" width="5.125" style="2" customWidth="1"/>
    <col min="3851" max="3851" width="4.5" style="2" customWidth="1"/>
    <col min="3852" max="3852" width="24.375" style="2" customWidth="1"/>
    <col min="3853" max="3853" width="21.25" style="2" customWidth="1"/>
    <col min="3854" max="3854" width="10" style="2" customWidth="1"/>
    <col min="3855" max="3857" width="18" style="2" customWidth="1"/>
    <col min="3858" max="4089" width="9" style="2"/>
    <col min="4090" max="4090" width="4.125" style="2" customWidth="1"/>
    <col min="4091" max="4091" width="19.25" style="2" customWidth="1"/>
    <col min="4092" max="4092" width="21.375" style="2" customWidth="1"/>
    <col min="4093" max="4093" width="6.25" style="2" customWidth="1"/>
    <col min="4094" max="4094" width="4.125" style="2" customWidth="1"/>
    <col min="4095" max="4095" width="6.25" style="2" customWidth="1"/>
    <col min="4096" max="4096" width="7.125" style="2" customWidth="1"/>
    <col min="4097" max="4097" width="0" style="2" hidden="1" customWidth="1"/>
    <col min="4098" max="4098" width="43.375" style="2" customWidth="1"/>
    <col min="4099" max="4099" width="3.375" style="2" customWidth="1"/>
    <col min="4100" max="4103" width="8.75" style="2" customWidth="1"/>
    <col min="4104" max="4104" width="13.625" style="2" customWidth="1"/>
    <col min="4105" max="4105" width="10.875" style="2" customWidth="1"/>
    <col min="4106" max="4106" width="5.125" style="2" customWidth="1"/>
    <col min="4107" max="4107" width="4.5" style="2" customWidth="1"/>
    <col min="4108" max="4108" width="24.375" style="2" customWidth="1"/>
    <col min="4109" max="4109" width="21.25" style="2" customWidth="1"/>
    <col min="4110" max="4110" width="10" style="2" customWidth="1"/>
    <col min="4111" max="4113" width="18" style="2" customWidth="1"/>
    <col min="4114" max="4345" width="9" style="2"/>
    <col min="4346" max="4346" width="4.125" style="2" customWidth="1"/>
    <col min="4347" max="4347" width="19.25" style="2" customWidth="1"/>
    <col min="4348" max="4348" width="21.375" style="2" customWidth="1"/>
    <col min="4349" max="4349" width="6.25" style="2" customWidth="1"/>
    <col min="4350" max="4350" width="4.125" style="2" customWidth="1"/>
    <col min="4351" max="4351" width="6.25" style="2" customWidth="1"/>
    <col min="4352" max="4352" width="7.125" style="2" customWidth="1"/>
    <col min="4353" max="4353" width="0" style="2" hidden="1" customWidth="1"/>
    <col min="4354" max="4354" width="43.375" style="2" customWidth="1"/>
    <col min="4355" max="4355" width="3.375" style="2" customWidth="1"/>
    <col min="4356" max="4359" width="8.75" style="2" customWidth="1"/>
    <col min="4360" max="4360" width="13.625" style="2" customWidth="1"/>
    <col min="4361" max="4361" width="10.875" style="2" customWidth="1"/>
    <col min="4362" max="4362" width="5.125" style="2" customWidth="1"/>
    <col min="4363" max="4363" width="4.5" style="2" customWidth="1"/>
    <col min="4364" max="4364" width="24.375" style="2" customWidth="1"/>
    <col min="4365" max="4365" width="21.25" style="2" customWidth="1"/>
    <col min="4366" max="4366" width="10" style="2" customWidth="1"/>
    <col min="4367" max="4369" width="18" style="2" customWidth="1"/>
    <col min="4370" max="4601" width="9" style="2"/>
    <col min="4602" max="4602" width="4.125" style="2" customWidth="1"/>
    <col min="4603" max="4603" width="19.25" style="2" customWidth="1"/>
    <col min="4604" max="4604" width="21.375" style="2" customWidth="1"/>
    <col min="4605" max="4605" width="6.25" style="2" customWidth="1"/>
    <col min="4606" max="4606" width="4.125" style="2" customWidth="1"/>
    <col min="4607" max="4607" width="6.25" style="2" customWidth="1"/>
    <col min="4608" max="4608" width="7.125" style="2" customWidth="1"/>
    <col min="4609" max="4609" width="0" style="2" hidden="1" customWidth="1"/>
    <col min="4610" max="4610" width="43.375" style="2" customWidth="1"/>
    <col min="4611" max="4611" width="3.375" style="2" customWidth="1"/>
    <col min="4612" max="4615" width="8.75" style="2" customWidth="1"/>
    <col min="4616" max="4616" width="13.625" style="2" customWidth="1"/>
    <col min="4617" max="4617" width="10.875" style="2" customWidth="1"/>
    <col min="4618" max="4618" width="5.125" style="2" customWidth="1"/>
    <col min="4619" max="4619" width="4.5" style="2" customWidth="1"/>
    <col min="4620" max="4620" width="24.375" style="2" customWidth="1"/>
    <col min="4621" max="4621" width="21.25" style="2" customWidth="1"/>
    <col min="4622" max="4622" width="10" style="2" customWidth="1"/>
    <col min="4623" max="4625" width="18" style="2" customWidth="1"/>
    <col min="4626" max="4857" width="9" style="2"/>
    <col min="4858" max="4858" width="4.125" style="2" customWidth="1"/>
    <col min="4859" max="4859" width="19.25" style="2" customWidth="1"/>
    <col min="4860" max="4860" width="21.375" style="2" customWidth="1"/>
    <col min="4861" max="4861" width="6.25" style="2" customWidth="1"/>
    <col min="4862" max="4862" width="4.125" style="2" customWidth="1"/>
    <col min="4863" max="4863" width="6.25" style="2" customWidth="1"/>
    <col min="4864" max="4864" width="7.125" style="2" customWidth="1"/>
    <col min="4865" max="4865" width="0" style="2" hidden="1" customWidth="1"/>
    <col min="4866" max="4866" width="43.375" style="2" customWidth="1"/>
    <col min="4867" max="4867" width="3.375" style="2" customWidth="1"/>
    <col min="4868" max="4871" width="8.75" style="2" customWidth="1"/>
    <col min="4872" max="4872" width="13.625" style="2" customWidth="1"/>
    <col min="4873" max="4873" width="10.875" style="2" customWidth="1"/>
    <col min="4874" max="4874" width="5.125" style="2" customWidth="1"/>
    <col min="4875" max="4875" width="4.5" style="2" customWidth="1"/>
    <col min="4876" max="4876" width="24.375" style="2" customWidth="1"/>
    <col min="4877" max="4877" width="21.25" style="2" customWidth="1"/>
    <col min="4878" max="4878" width="10" style="2" customWidth="1"/>
    <col min="4879" max="4881" width="18" style="2" customWidth="1"/>
    <col min="4882" max="5113" width="9" style="2"/>
    <col min="5114" max="5114" width="4.125" style="2" customWidth="1"/>
    <col min="5115" max="5115" width="19.25" style="2" customWidth="1"/>
    <col min="5116" max="5116" width="21.375" style="2" customWidth="1"/>
    <col min="5117" max="5117" width="6.25" style="2" customWidth="1"/>
    <col min="5118" max="5118" width="4.125" style="2" customWidth="1"/>
    <col min="5119" max="5119" width="6.25" style="2" customWidth="1"/>
    <col min="5120" max="5120" width="7.125" style="2" customWidth="1"/>
    <col min="5121" max="5121" width="0" style="2" hidden="1" customWidth="1"/>
    <col min="5122" max="5122" width="43.375" style="2" customWidth="1"/>
    <col min="5123" max="5123" width="3.375" style="2" customWidth="1"/>
    <col min="5124" max="5127" width="8.75" style="2" customWidth="1"/>
    <col min="5128" max="5128" width="13.625" style="2" customWidth="1"/>
    <col min="5129" max="5129" width="10.875" style="2" customWidth="1"/>
    <col min="5130" max="5130" width="5.125" style="2" customWidth="1"/>
    <col min="5131" max="5131" width="4.5" style="2" customWidth="1"/>
    <col min="5132" max="5132" width="24.375" style="2" customWidth="1"/>
    <col min="5133" max="5133" width="21.25" style="2" customWidth="1"/>
    <col min="5134" max="5134" width="10" style="2" customWidth="1"/>
    <col min="5135" max="5137" width="18" style="2" customWidth="1"/>
    <col min="5138" max="5369" width="9" style="2"/>
    <col min="5370" max="5370" width="4.125" style="2" customWidth="1"/>
    <col min="5371" max="5371" width="19.25" style="2" customWidth="1"/>
    <col min="5372" max="5372" width="21.375" style="2" customWidth="1"/>
    <col min="5373" max="5373" width="6.25" style="2" customWidth="1"/>
    <col min="5374" max="5374" width="4.125" style="2" customWidth="1"/>
    <col min="5375" max="5375" width="6.25" style="2" customWidth="1"/>
    <col min="5376" max="5376" width="7.125" style="2" customWidth="1"/>
    <col min="5377" max="5377" width="0" style="2" hidden="1" customWidth="1"/>
    <col min="5378" max="5378" width="43.375" style="2" customWidth="1"/>
    <col min="5379" max="5379" width="3.375" style="2" customWidth="1"/>
    <col min="5380" max="5383" width="8.75" style="2" customWidth="1"/>
    <col min="5384" max="5384" width="13.625" style="2" customWidth="1"/>
    <col min="5385" max="5385" width="10.875" style="2" customWidth="1"/>
    <col min="5386" max="5386" width="5.125" style="2" customWidth="1"/>
    <col min="5387" max="5387" width="4.5" style="2" customWidth="1"/>
    <col min="5388" max="5388" width="24.375" style="2" customWidth="1"/>
    <col min="5389" max="5389" width="21.25" style="2" customWidth="1"/>
    <col min="5390" max="5390" width="10" style="2" customWidth="1"/>
    <col min="5391" max="5393" width="18" style="2" customWidth="1"/>
    <col min="5394" max="5625" width="9" style="2"/>
    <col min="5626" max="5626" width="4.125" style="2" customWidth="1"/>
    <col min="5627" max="5627" width="19.25" style="2" customWidth="1"/>
    <col min="5628" max="5628" width="21.375" style="2" customWidth="1"/>
    <col min="5629" max="5629" width="6.25" style="2" customWidth="1"/>
    <col min="5630" max="5630" width="4.125" style="2" customWidth="1"/>
    <col min="5631" max="5631" width="6.25" style="2" customWidth="1"/>
    <col min="5632" max="5632" width="7.125" style="2" customWidth="1"/>
    <col min="5633" max="5633" width="0" style="2" hidden="1" customWidth="1"/>
    <col min="5634" max="5634" width="43.375" style="2" customWidth="1"/>
    <col min="5635" max="5635" width="3.375" style="2" customWidth="1"/>
    <col min="5636" max="5639" width="8.75" style="2" customWidth="1"/>
    <col min="5640" max="5640" width="13.625" style="2" customWidth="1"/>
    <col min="5641" max="5641" width="10.875" style="2" customWidth="1"/>
    <col min="5642" max="5642" width="5.125" style="2" customWidth="1"/>
    <col min="5643" max="5643" width="4.5" style="2" customWidth="1"/>
    <col min="5644" max="5644" width="24.375" style="2" customWidth="1"/>
    <col min="5645" max="5645" width="21.25" style="2" customWidth="1"/>
    <col min="5646" max="5646" width="10" style="2" customWidth="1"/>
    <col min="5647" max="5649" width="18" style="2" customWidth="1"/>
    <col min="5650" max="5881" width="9" style="2"/>
    <col min="5882" max="5882" width="4.125" style="2" customWidth="1"/>
    <col min="5883" max="5883" width="19.25" style="2" customWidth="1"/>
    <col min="5884" max="5884" width="21.375" style="2" customWidth="1"/>
    <col min="5885" max="5885" width="6.25" style="2" customWidth="1"/>
    <col min="5886" max="5886" width="4.125" style="2" customWidth="1"/>
    <col min="5887" max="5887" width="6.25" style="2" customWidth="1"/>
    <col min="5888" max="5888" width="7.125" style="2" customWidth="1"/>
    <col min="5889" max="5889" width="0" style="2" hidden="1" customWidth="1"/>
    <col min="5890" max="5890" width="43.375" style="2" customWidth="1"/>
    <col min="5891" max="5891" width="3.375" style="2" customWidth="1"/>
    <col min="5892" max="5895" width="8.75" style="2" customWidth="1"/>
    <col min="5896" max="5896" width="13.625" style="2" customWidth="1"/>
    <col min="5897" max="5897" width="10.875" style="2" customWidth="1"/>
    <col min="5898" max="5898" width="5.125" style="2" customWidth="1"/>
    <col min="5899" max="5899" width="4.5" style="2" customWidth="1"/>
    <col min="5900" max="5900" width="24.375" style="2" customWidth="1"/>
    <col min="5901" max="5901" width="21.25" style="2" customWidth="1"/>
    <col min="5902" max="5902" width="10" style="2" customWidth="1"/>
    <col min="5903" max="5905" width="18" style="2" customWidth="1"/>
    <col min="5906" max="6137" width="9" style="2"/>
    <col min="6138" max="6138" width="4.125" style="2" customWidth="1"/>
    <col min="6139" max="6139" width="19.25" style="2" customWidth="1"/>
    <col min="6140" max="6140" width="21.375" style="2" customWidth="1"/>
    <col min="6141" max="6141" width="6.25" style="2" customWidth="1"/>
    <col min="6142" max="6142" width="4.125" style="2" customWidth="1"/>
    <col min="6143" max="6143" width="6.25" style="2" customWidth="1"/>
    <col min="6144" max="6144" width="7.125" style="2" customWidth="1"/>
    <col min="6145" max="6145" width="0" style="2" hidden="1" customWidth="1"/>
    <col min="6146" max="6146" width="43.375" style="2" customWidth="1"/>
    <col min="6147" max="6147" width="3.375" style="2" customWidth="1"/>
    <col min="6148" max="6151" width="8.75" style="2" customWidth="1"/>
    <col min="6152" max="6152" width="13.625" style="2" customWidth="1"/>
    <col min="6153" max="6153" width="10.875" style="2" customWidth="1"/>
    <col min="6154" max="6154" width="5.125" style="2" customWidth="1"/>
    <col min="6155" max="6155" width="4.5" style="2" customWidth="1"/>
    <col min="6156" max="6156" width="24.375" style="2" customWidth="1"/>
    <col min="6157" max="6157" width="21.25" style="2" customWidth="1"/>
    <col min="6158" max="6158" width="10" style="2" customWidth="1"/>
    <col min="6159" max="6161" width="18" style="2" customWidth="1"/>
    <col min="6162" max="6393" width="9" style="2"/>
    <col min="6394" max="6394" width="4.125" style="2" customWidth="1"/>
    <col min="6395" max="6395" width="19.25" style="2" customWidth="1"/>
    <col min="6396" max="6396" width="21.375" style="2" customWidth="1"/>
    <col min="6397" max="6397" width="6.25" style="2" customWidth="1"/>
    <col min="6398" max="6398" width="4.125" style="2" customWidth="1"/>
    <col min="6399" max="6399" width="6.25" style="2" customWidth="1"/>
    <col min="6400" max="6400" width="7.125" style="2" customWidth="1"/>
    <col min="6401" max="6401" width="0" style="2" hidden="1" customWidth="1"/>
    <col min="6402" max="6402" width="43.375" style="2" customWidth="1"/>
    <col min="6403" max="6403" width="3.375" style="2" customWidth="1"/>
    <col min="6404" max="6407" width="8.75" style="2" customWidth="1"/>
    <col min="6408" max="6408" width="13.625" style="2" customWidth="1"/>
    <col min="6409" max="6409" width="10.875" style="2" customWidth="1"/>
    <col min="6410" max="6410" width="5.125" style="2" customWidth="1"/>
    <col min="6411" max="6411" width="4.5" style="2" customWidth="1"/>
    <col min="6412" max="6412" width="24.375" style="2" customWidth="1"/>
    <col min="6413" max="6413" width="21.25" style="2" customWidth="1"/>
    <col min="6414" max="6414" width="10" style="2" customWidth="1"/>
    <col min="6415" max="6417" width="18" style="2" customWidth="1"/>
    <col min="6418" max="6649" width="9" style="2"/>
    <col min="6650" max="6650" width="4.125" style="2" customWidth="1"/>
    <col min="6651" max="6651" width="19.25" style="2" customWidth="1"/>
    <col min="6652" max="6652" width="21.375" style="2" customWidth="1"/>
    <col min="6653" max="6653" width="6.25" style="2" customWidth="1"/>
    <col min="6654" max="6654" width="4.125" style="2" customWidth="1"/>
    <col min="6655" max="6655" width="6.25" style="2" customWidth="1"/>
    <col min="6656" max="6656" width="7.125" style="2" customWidth="1"/>
    <col min="6657" max="6657" width="0" style="2" hidden="1" customWidth="1"/>
    <col min="6658" max="6658" width="43.375" style="2" customWidth="1"/>
    <col min="6659" max="6659" width="3.375" style="2" customWidth="1"/>
    <col min="6660" max="6663" width="8.75" style="2" customWidth="1"/>
    <col min="6664" max="6664" width="13.625" style="2" customWidth="1"/>
    <col min="6665" max="6665" width="10.875" style="2" customWidth="1"/>
    <col min="6666" max="6666" width="5.125" style="2" customWidth="1"/>
    <col min="6667" max="6667" width="4.5" style="2" customWidth="1"/>
    <col min="6668" max="6668" width="24.375" style="2" customWidth="1"/>
    <col min="6669" max="6669" width="21.25" style="2" customWidth="1"/>
    <col min="6670" max="6670" width="10" style="2" customWidth="1"/>
    <col min="6671" max="6673" width="18" style="2" customWidth="1"/>
    <col min="6674" max="6905" width="9" style="2"/>
    <col min="6906" max="6906" width="4.125" style="2" customWidth="1"/>
    <col min="6907" max="6907" width="19.25" style="2" customWidth="1"/>
    <col min="6908" max="6908" width="21.375" style="2" customWidth="1"/>
    <col min="6909" max="6909" width="6.25" style="2" customWidth="1"/>
    <col min="6910" max="6910" width="4.125" style="2" customWidth="1"/>
    <col min="6911" max="6911" width="6.25" style="2" customWidth="1"/>
    <col min="6912" max="6912" width="7.125" style="2" customWidth="1"/>
    <col min="6913" max="6913" width="0" style="2" hidden="1" customWidth="1"/>
    <col min="6914" max="6914" width="43.375" style="2" customWidth="1"/>
    <col min="6915" max="6915" width="3.375" style="2" customWidth="1"/>
    <col min="6916" max="6919" width="8.75" style="2" customWidth="1"/>
    <col min="6920" max="6920" width="13.625" style="2" customWidth="1"/>
    <col min="6921" max="6921" width="10.875" style="2" customWidth="1"/>
    <col min="6922" max="6922" width="5.125" style="2" customWidth="1"/>
    <col min="6923" max="6923" width="4.5" style="2" customWidth="1"/>
    <col min="6924" max="6924" width="24.375" style="2" customWidth="1"/>
    <col min="6925" max="6925" width="21.25" style="2" customWidth="1"/>
    <col min="6926" max="6926" width="10" style="2" customWidth="1"/>
    <col min="6927" max="6929" width="18" style="2" customWidth="1"/>
    <col min="6930" max="7161" width="9" style="2"/>
    <col min="7162" max="7162" width="4.125" style="2" customWidth="1"/>
    <col min="7163" max="7163" width="19.25" style="2" customWidth="1"/>
    <col min="7164" max="7164" width="21.375" style="2" customWidth="1"/>
    <col min="7165" max="7165" width="6.25" style="2" customWidth="1"/>
    <col min="7166" max="7166" width="4.125" style="2" customWidth="1"/>
    <col min="7167" max="7167" width="6.25" style="2" customWidth="1"/>
    <col min="7168" max="7168" width="7.125" style="2" customWidth="1"/>
    <col min="7169" max="7169" width="0" style="2" hidden="1" customWidth="1"/>
    <col min="7170" max="7170" width="43.375" style="2" customWidth="1"/>
    <col min="7171" max="7171" width="3.375" style="2" customWidth="1"/>
    <col min="7172" max="7175" width="8.75" style="2" customWidth="1"/>
    <col min="7176" max="7176" width="13.625" style="2" customWidth="1"/>
    <col min="7177" max="7177" width="10.875" style="2" customWidth="1"/>
    <col min="7178" max="7178" width="5.125" style="2" customWidth="1"/>
    <col min="7179" max="7179" width="4.5" style="2" customWidth="1"/>
    <col min="7180" max="7180" width="24.375" style="2" customWidth="1"/>
    <col min="7181" max="7181" width="21.25" style="2" customWidth="1"/>
    <col min="7182" max="7182" width="10" style="2" customWidth="1"/>
    <col min="7183" max="7185" width="18" style="2" customWidth="1"/>
    <col min="7186" max="7417" width="9" style="2"/>
    <col min="7418" max="7418" width="4.125" style="2" customWidth="1"/>
    <col min="7419" max="7419" width="19.25" style="2" customWidth="1"/>
    <col min="7420" max="7420" width="21.375" style="2" customWidth="1"/>
    <col min="7421" max="7421" width="6.25" style="2" customWidth="1"/>
    <col min="7422" max="7422" width="4.125" style="2" customWidth="1"/>
    <col min="7423" max="7423" width="6.25" style="2" customWidth="1"/>
    <col min="7424" max="7424" width="7.125" style="2" customWidth="1"/>
    <col min="7425" max="7425" width="0" style="2" hidden="1" customWidth="1"/>
    <col min="7426" max="7426" width="43.375" style="2" customWidth="1"/>
    <col min="7427" max="7427" width="3.375" style="2" customWidth="1"/>
    <col min="7428" max="7431" width="8.75" style="2" customWidth="1"/>
    <col min="7432" max="7432" width="13.625" style="2" customWidth="1"/>
    <col min="7433" max="7433" width="10.875" style="2" customWidth="1"/>
    <col min="7434" max="7434" width="5.125" style="2" customWidth="1"/>
    <col min="7435" max="7435" width="4.5" style="2" customWidth="1"/>
    <col min="7436" max="7436" width="24.375" style="2" customWidth="1"/>
    <col min="7437" max="7437" width="21.25" style="2" customWidth="1"/>
    <col min="7438" max="7438" width="10" style="2" customWidth="1"/>
    <col min="7439" max="7441" width="18" style="2" customWidth="1"/>
    <col min="7442" max="7673" width="9" style="2"/>
    <col min="7674" max="7674" width="4.125" style="2" customWidth="1"/>
    <col min="7675" max="7675" width="19.25" style="2" customWidth="1"/>
    <col min="7676" max="7676" width="21.375" style="2" customWidth="1"/>
    <col min="7677" max="7677" width="6.25" style="2" customWidth="1"/>
    <col min="7678" max="7678" width="4.125" style="2" customWidth="1"/>
    <col min="7679" max="7679" width="6.25" style="2" customWidth="1"/>
    <col min="7680" max="7680" width="7.125" style="2" customWidth="1"/>
    <col min="7681" max="7681" width="0" style="2" hidden="1" customWidth="1"/>
    <col min="7682" max="7682" width="43.375" style="2" customWidth="1"/>
    <col min="7683" max="7683" width="3.375" style="2" customWidth="1"/>
    <col min="7684" max="7687" width="8.75" style="2" customWidth="1"/>
    <col min="7688" max="7688" width="13.625" style="2" customWidth="1"/>
    <col min="7689" max="7689" width="10.875" style="2" customWidth="1"/>
    <col min="7690" max="7690" width="5.125" style="2" customWidth="1"/>
    <col min="7691" max="7691" width="4.5" style="2" customWidth="1"/>
    <col min="7692" max="7692" width="24.375" style="2" customWidth="1"/>
    <col min="7693" max="7693" width="21.25" style="2" customWidth="1"/>
    <col min="7694" max="7694" width="10" style="2" customWidth="1"/>
    <col min="7695" max="7697" width="18" style="2" customWidth="1"/>
    <col min="7698" max="7929" width="9" style="2"/>
    <col min="7930" max="7930" width="4.125" style="2" customWidth="1"/>
    <col min="7931" max="7931" width="19.25" style="2" customWidth="1"/>
    <col min="7932" max="7932" width="21.375" style="2" customWidth="1"/>
    <col min="7933" max="7933" width="6.25" style="2" customWidth="1"/>
    <col min="7934" max="7934" width="4.125" style="2" customWidth="1"/>
    <col min="7935" max="7935" width="6.25" style="2" customWidth="1"/>
    <col min="7936" max="7936" width="7.125" style="2" customWidth="1"/>
    <col min="7937" max="7937" width="0" style="2" hidden="1" customWidth="1"/>
    <col min="7938" max="7938" width="43.375" style="2" customWidth="1"/>
    <col min="7939" max="7939" width="3.375" style="2" customWidth="1"/>
    <col min="7940" max="7943" width="8.75" style="2" customWidth="1"/>
    <col min="7944" max="7944" width="13.625" style="2" customWidth="1"/>
    <col min="7945" max="7945" width="10.875" style="2" customWidth="1"/>
    <col min="7946" max="7946" width="5.125" style="2" customWidth="1"/>
    <col min="7947" max="7947" width="4.5" style="2" customWidth="1"/>
    <col min="7948" max="7948" width="24.375" style="2" customWidth="1"/>
    <col min="7949" max="7949" width="21.25" style="2" customWidth="1"/>
    <col min="7950" max="7950" width="10" style="2" customWidth="1"/>
    <col min="7951" max="7953" width="18" style="2" customWidth="1"/>
    <col min="7954" max="8185" width="9" style="2"/>
    <col min="8186" max="8186" width="4.125" style="2" customWidth="1"/>
    <col min="8187" max="8187" width="19.25" style="2" customWidth="1"/>
    <col min="8188" max="8188" width="21.375" style="2" customWidth="1"/>
    <col min="8189" max="8189" width="6.25" style="2" customWidth="1"/>
    <col min="8190" max="8190" width="4.125" style="2" customWidth="1"/>
    <col min="8191" max="8191" width="6.25" style="2" customWidth="1"/>
    <col min="8192" max="8192" width="7.125" style="2" customWidth="1"/>
    <col min="8193" max="8193" width="0" style="2" hidden="1" customWidth="1"/>
    <col min="8194" max="8194" width="43.375" style="2" customWidth="1"/>
    <col min="8195" max="8195" width="3.375" style="2" customWidth="1"/>
    <col min="8196" max="8199" width="8.75" style="2" customWidth="1"/>
    <col min="8200" max="8200" width="13.625" style="2" customWidth="1"/>
    <col min="8201" max="8201" width="10.875" style="2" customWidth="1"/>
    <col min="8202" max="8202" width="5.125" style="2" customWidth="1"/>
    <col min="8203" max="8203" width="4.5" style="2" customWidth="1"/>
    <col min="8204" max="8204" width="24.375" style="2" customWidth="1"/>
    <col min="8205" max="8205" width="21.25" style="2" customWidth="1"/>
    <col min="8206" max="8206" width="10" style="2" customWidth="1"/>
    <col min="8207" max="8209" width="18" style="2" customWidth="1"/>
    <col min="8210" max="8441" width="9" style="2"/>
    <col min="8442" max="8442" width="4.125" style="2" customWidth="1"/>
    <col min="8443" max="8443" width="19.25" style="2" customWidth="1"/>
    <col min="8444" max="8444" width="21.375" style="2" customWidth="1"/>
    <col min="8445" max="8445" width="6.25" style="2" customWidth="1"/>
    <col min="8446" max="8446" width="4.125" style="2" customWidth="1"/>
    <col min="8447" max="8447" width="6.25" style="2" customWidth="1"/>
    <col min="8448" max="8448" width="7.125" style="2" customWidth="1"/>
    <col min="8449" max="8449" width="0" style="2" hidden="1" customWidth="1"/>
    <col min="8450" max="8450" width="43.375" style="2" customWidth="1"/>
    <col min="8451" max="8451" width="3.375" style="2" customWidth="1"/>
    <col min="8452" max="8455" width="8.75" style="2" customWidth="1"/>
    <col min="8456" max="8456" width="13.625" style="2" customWidth="1"/>
    <col min="8457" max="8457" width="10.875" style="2" customWidth="1"/>
    <col min="8458" max="8458" width="5.125" style="2" customWidth="1"/>
    <col min="8459" max="8459" width="4.5" style="2" customWidth="1"/>
    <col min="8460" max="8460" width="24.375" style="2" customWidth="1"/>
    <col min="8461" max="8461" width="21.25" style="2" customWidth="1"/>
    <col min="8462" max="8462" width="10" style="2" customWidth="1"/>
    <col min="8463" max="8465" width="18" style="2" customWidth="1"/>
    <col min="8466" max="8697" width="9" style="2"/>
    <col min="8698" max="8698" width="4.125" style="2" customWidth="1"/>
    <col min="8699" max="8699" width="19.25" style="2" customWidth="1"/>
    <col min="8700" max="8700" width="21.375" style="2" customWidth="1"/>
    <col min="8701" max="8701" width="6.25" style="2" customWidth="1"/>
    <col min="8702" max="8702" width="4.125" style="2" customWidth="1"/>
    <col min="8703" max="8703" width="6.25" style="2" customWidth="1"/>
    <col min="8704" max="8704" width="7.125" style="2" customWidth="1"/>
    <col min="8705" max="8705" width="0" style="2" hidden="1" customWidth="1"/>
    <col min="8706" max="8706" width="43.375" style="2" customWidth="1"/>
    <col min="8707" max="8707" width="3.375" style="2" customWidth="1"/>
    <col min="8708" max="8711" width="8.75" style="2" customWidth="1"/>
    <col min="8712" max="8712" width="13.625" style="2" customWidth="1"/>
    <col min="8713" max="8713" width="10.875" style="2" customWidth="1"/>
    <col min="8714" max="8714" width="5.125" style="2" customWidth="1"/>
    <col min="8715" max="8715" width="4.5" style="2" customWidth="1"/>
    <col min="8716" max="8716" width="24.375" style="2" customWidth="1"/>
    <col min="8717" max="8717" width="21.25" style="2" customWidth="1"/>
    <col min="8718" max="8718" width="10" style="2" customWidth="1"/>
    <col min="8719" max="8721" width="18" style="2" customWidth="1"/>
    <col min="8722" max="8953" width="9" style="2"/>
    <col min="8954" max="8954" width="4.125" style="2" customWidth="1"/>
    <col min="8955" max="8955" width="19.25" style="2" customWidth="1"/>
    <col min="8956" max="8956" width="21.375" style="2" customWidth="1"/>
    <col min="8957" max="8957" width="6.25" style="2" customWidth="1"/>
    <col min="8958" max="8958" width="4.125" style="2" customWidth="1"/>
    <col min="8959" max="8959" width="6.25" style="2" customWidth="1"/>
    <col min="8960" max="8960" width="7.125" style="2" customWidth="1"/>
    <col min="8961" max="8961" width="0" style="2" hidden="1" customWidth="1"/>
    <col min="8962" max="8962" width="43.375" style="2" customWidth="1"/>
    <col min="8963" max="8963" width="3.375" style="2" customWidth="1"/>
    <col min="8964" max="8967" width="8.75" style="2" customWidth="1"/>
    <col min="8968" max="8968" width="13.625" style="2" customWidth="1"/>
    <col min="8969" max="8969" width="10.875" style="2" customWidth="1"/>
    <col min="8970" max="8970" width="5.125" style="2" customWidth="1"/>
    <col min="8971" max="8971" width="4.5" style="2" customWidth="1"/>
    <col min="8972" max="8972" width="24.375" style="2" customWidth="1"/>
    <col min="8973" max="8973" width="21.25" style="2" customWidth="1"/>
    <col min="8974" max="8974" width="10" style="2" customWidth="1"/>
    <col min="8975" max="8977" width="18" style="2" customWidth="1"/>
    <col min="8978" max="9209" width="9" style="2"/>
    <col min="9210" max="9210" width="4.125" style="2" customWidth="1"/>
    <col min="9211" max="9211" width="19.25" style="2" customWidth="1"/>
    <col min="9212" max="9212" width="21.375" style="2" customWidth="1"/>
    <col min="9213" max="9213" width="6.25" style="2" customWidth="1"/>
    <col min="9214" max="9214" width="4.125" style="2" customWidth="1"/>
    <col min="9215" max="9215" width="6.25" style="2" customWidth="1"/>
    <col min="9216" max="9216" width="7.125" style="2" customWidth="1"/>
    <col min="9217" max="9217" width="0" style="2" hidden="1" customWidth="1"/>
    <col min="9218" max="9218" width="43.375" style="2" customWidth="1"/>
    <col min="9219" max="9219" width="3.375" style="2" customWidth="1"/>
    <col min="9220" max="9223" width="8.75" style="2" customWidth="1"/>
    <col min="9224" max="9224" width="13.625" style="2" customWidth="1"/>
    <col min="9225" max="9225" width="10.875" style="2" customWidth="1"/>
    <col min="9226" max="9226" width="5.125" style="2" customWidth="1"/>
    <col min="9227" max="9227" width="4.5" style="2" customWidth="1"/>
    <col min="9228" max="9228" width="24.375" style="2" customWidth="1"/>
    <col min="9229" max="9229" width="21.25" style="2" customWidth="1"/>
    <col min="9230" max="9230" width="10" style="2" customWidth="1"/>
    <col min="9231" max="9233" width="18" style="2" customWidth="1"/>
    <col min="9234" max="9465" width="9" style="2"/>
    <col min="9466" max="9466" width="4.125" style="2" customWidth="1"/>
    <col min="9467" max="9467" width="19.25" style="2" customWidth="1"/>
    <col min="9468" max="9468" width="21.375" style="2" customWidth="1"/>
    <col min="9469" max="9469" width="6.25" style="2" customWidth="1"/>
    <col min="9470" max="9470" width="4.125" style="2" customWidth="1"/>
    <col min="9471" max="9471" width="6.25" style="2" customWidth="1"/>
    <col min="9472" max="9472" width="7.125" style="2" customWidth="1"/>
    <col min="9473" max="9473" width="0" style="2" hidden="1" customWidth="1"/>
    <col min="9474" max="9474" width="43.375" style="2" customWidth="1"/>
    <col min="9475" max="9475" width="3.375" style="2" customWidth="1"/>
    <col min="9476" max="9479" width="8.75" style="2" customWidth="1"/>
    <col min="9480" max="9480" width="13.625" style="2" customWidth="1"/>
    <col min="9481" max="9481" width="10.875" style="2" customWidth="1"/>
    <col min="9482" max="9482" width="5.125" style="2" customWidth="1"/>
    <col min="9483" max="9483" width="4.5" style="2" customWidth="1"/>
    <col min="9484" max="9484" width="24.375" style="2" customWidth="1"/>
    <col min="9485" max="9485" width="21.25" style="2" customWidth="1"/>
    <col min="9486" max="9486" width="10" style="2" customWidth="1"/>
    <col min="9487" max="9489" width="18" style="2" customWidth="1"/>
    <col min="9490" max="9721" width="9" style="2"/>
    <col min="9722" max="9722" width="4.125" style="2" customWidth="1"/>
    <col min="9723" max="9723" width="19.25" style="2" customWidth="1"/>
    <col min="9724" max="9724" width="21.375" style="2" customWidth="1"/>
    <col min="9725" max="9725" width="6.25" style="2" customWidth="1"/>
    <col min="9726" max="9726" width="4.125" style="2" customWidth="1"/>
    <col min="9727" max="9727" width="6.25" style="2" customWidth="1"/>
    <col min="9728" max="9728" width="7.125" style="2" customWidth="1"/>
    <col min="9729" max="9729" width="0" style="2" hidden="1" customWidth="1"/>
    <col min="9730" max="9730" width="43.375" style="2" customWidth="1"/>
    <col min="9731" max="9731" width="3.375" style="2" customWidth="1"/>
    <col min="9732" max="9735" width="8.75" style="2" customWidth="1"/>
    <col min="9736" max="9736" width="13.625" style="2" customWidth="1"/>
    <col min="9737" max="9737" width="10.875" style="2" customWidth="1"/>
    <col min="9738" max="9738" width="5.125" style="2" customWidth="1"/>
    <col min="9739" max="9739" width="4.5" style="2" customWidth="1"/>
    <col min="9740" max="9740" width="24.375" style="2" customWidth="1"/>
    <col min="9741" max="9741" width="21.25" style="2" customWidth="1"/>
    <col min="9742" max="9742" width="10" style="2" customWidth="1"/>
    <col min="9743" max="9745" width="18" style="2" customWidth="1"/>
    <col min="9746" max="9977" width="9" style="2"/>
    <col min="9978" max="9978" width="4.125" style="2" customWidth="1"/>
    <col min="9979" max="9979" width="19.25" style="2" customWidth="1"/>
    <col min="9980" max="9980" width="21.375" style="2" customWidth="1"/>
    <col min="9981" max="9981" width="6.25" style="2" customWidth="1"/>
    <col min="9982" max="9982" width="4.125" style="2" customWidth="1"/>
    <col min="9983" max="9983" width="6.25" style="2" customWidth="1"/>
    <col min="9984" max="9984" width="7.125" style="2" customWidth="1"/>
    <col min="9985" max="9985" width="0" style="2" hidden="1" customWidth="1"/>
    <col min="9986" max="9986" width="43.375" style="2" customWidth="1"/>
    <col min="9987" max="9987" width="3.375" style="2" customWidth="1"/>
    <col min="9988" max="9991" width="8.75" style="2" customWidth="1"/>
    <col min="9992" max="9992" width="13.625" style="2" customWidth="1"/>
    <col min="9993" max="9993" width="10.875" style="2" customWidth="1"/>
    <col min="9994" max="9994" width="5.125" style="2" customWidth="1"/>
    <col min="9995" max="9995" width="4.5" style="2" customWidth="1"/>
    <col min="9996" max="9996" width="24.375" style="2" customWidth="1"/>
    <col min="9997" max="9997" width="21.25" style="2" customWidth="1"/>
    <col min="9998" max="9998" width="10" style="2" customWidth="1"/>
    <col min="9999" max="10001" width="18" style="2" customWidth="1"/>
    <col min="10002" max="10233" width="9" style="2"/>
    <col min="10234" max="10234" width="4.125" style="2" customWidth="1"/>
    <col min="10235" max="10235" width="19.25" style="2" customWidth="1"/>
    <col min="10236" max="10236" width="21.375" style="2" customWidth="1"/>
    <col min="10237" max="10237" width="6.25" style="2" customWidth="1"/>
    <col min="10238" max="10238" width="4.125" style="2" customWidth="1"/>
    <col min="10239" max="10239" width="6.25" style="2" customWidth="1"/>
    <col min="10240" max="10240" width="7.125" style="2" customWidth="1"/>
    <col min="10241" max="10241" width="0" style="2" hidden="1" customWidth="1"/>
    <col min="10242" max="10242" width="43.375" style="2" customWidth="1"/>
    <col min="10243" max="10243" width="3.375" style="2" customWidth="1"/>
    <col min="10244" max="10247" width="8.75" style="2" customWidth="1"/>
    <col min="10248" max="10248" width="13.625" style="2" customWidth="1"/>
    <col min="10249" max="10249" width="10.875" style="2" customWidth="1"/>
    <col min="10250" max="10250" width="5.125" style="2" customWidth="1"/>
    <col min="10251" max="10251" width="4.5" style="2" customWidth="1"/>
    <col min="10252" max="10252" width="24.375" style="2" customWidth="1"/>
    <col min="10253" max="10253" width="21.25" style="2" customWidth="1"/>
    <col min="10254" max="10254" width="10" style="2" customWidth="1"/>
    <col min="10255" max="10257" width="18" style="2" customWidth="1"/>
    <col min="10258" max="10489" width="9" style="2"/>
    <col min="10490" max="10490" width="4.125" style="2" customWidth="1"/>
    <col min="10491" max="10491" width="19.25" style="2" customWidth="1"/>
    <col min="10492" max="10492" width="21.375" style="2" customWidth="1"/>
    <col min="10493" max="10493" width="6.25" style="2" customWidth="1"/>
    <col min="10494" max="10494" width="4.125" style="2" customWidth="1"/>
    <col min="10495" max="10495" width="6.25" style="2" customWidth="1"/>
    <col min="10496" max="10496" width="7.125" style="2" customWidth="1"/>
    <col min="10497" max="10497" width="0" style="2" hidden="1" customWidth="1"/>
    <col min="10498" max="10498" width="43.375" style="2" customWidth="1"/>
    <col min="10499" max="10499" width="3.375" style="2" customWidth="1"/>
    <col min="10500" max="10503" width="8.75" style="2" customWidth="1"/>
    <col min="10504" max="10504" width="13.625" style="2" customWidth="1"/>
    <col min="10505" max="10505" width="10.875" style="2" customWidth="1"/>
    <col min="10506" max="10506" width="5.125" style="2" customWidth="1"/>
    <col min="10507" max="10507" width="4.5" style="2" customWidth="1"/>
    <col min="10508" max="10508" width="24.375" style="2" customWidth="1"/>
    <col min="10509" max="10509" width="21.25" style="2" customWidth="1"/>
    <col min="10510" max="10510" width="10" style="2" customWidth="1"/>
    <col min="10511" max="10513" width="18" style="2" customWidth="1"/>
    <col min="10514" max="10745" width="9" style="2"/>
    <col min="10746" max="10746" width="4.125" style="2" customWidth="1"/>
    <col min="10747" max="10747" width="19.25" style="2" customWidth="1"/>
    <col min="10748" max="10748" width="21.375" style="2" customWidth="1"/>
    <col min="10749" max="10749" width="6.25" style="2" customWidth="1"/>
    <col min="10750" max="10750" width="4.125" style="2" customWidth="1"/>
    <col min="10751" max="10751" width="6.25" style="2" customWidth="1"/>
    <col min="10752" max="10752" width="7.125" style="2" customWidth="1"/>
    <col min="10753" max="10753" width="0" style="2" hidden="1" customWidth="1"/>
    <col min="10754" max="10754" width="43.375" style="2" customWidth="1"/>
    <col min="10755" max="10755" width="3.375" style="2" customWidth="1"/>
    <col min="10756" max="10759" width="8.75" style="2" customWidth="1"/>
    <col min="10760" max="10760" width="13.625" style="2" customWidth="1"/>
    <col min="10761" max="10761" width="10.875" style="2" customWidth="1"/>
    <col min="10762" max="10762" width="5.125" style="2" customWidth="1"/>
    <col min="10763" max="10763" width="4.5" style="2" customWidth="1"/>
    <col min="10764" max="10764" width="24.375" style="2" customWidth="1"/>
    <col min="10765" max="10765" width="21.25" style="2" customWidth="1"/>
    <col min="10766" max="10766" width="10" style="2" customWidth="1"/>
    <col min="10767" max="10769" width="18" style="2" customWidth="1"/>
    <col min="10770" max="11001" width="9" style="2"/>
    <col min="11002" max="11002" width="4.125" style="2" customWidth="1"/>
    <col min="11003" max="11003" width="19.25" style="2" customWidth="1"/>
    <col min="11004" max="11004" width="21.375" style="2" customWidth="1"/>
    <col min="11005" max="11005" width="6.25" style="2" customWidth="1"/>
    <col min="11006" max="11006" width="4.125" style="2" customWidth="1"/>
    <col min="11007" max="11007" width="6.25" style="2" customWidth="1"/>
    <col min="11008" max="11008" width="7.125" style="2" customWidth="1"/>
    <col min="11009" max="11009" width="0" style="2" hidden="1" customWidth="1"/>
    <col min="11010" max="11010" width="43.375" style="2" customWidth="1"/>
    <col min="11011" max="11011" width="3.375" style="2" customWidth="1"/>
    <col min="11012" max="11015" width="8.75" style="2" customWidth="1"/>
    <col min="11016" max="11016" width="13.625" style="2" customWidth="1"/>
    <col min="11017" max="11017" width="10.875" style="2" customWidth="1"/>
    <col min="11018" max="11018" width="5.125" style="2" customWidth="1"/>
    <col min="11019" max="11019" width="4.5" style="2" customWidth="1"/>
    <col min="11020" max="11020" width="24.375" style="2" customWidth="1"/>
    <col min="11021" max="11021" width="21.25" style="2" customWidth="1"/>
    <col min="11022" max="11022" width="10" style="2" customWidth="1"/>
    <col min="11023" max="11025" width="18" style="2" customWidth="1"/>
    <col min="11026" max="11257" width="9" style="2"/>
    <col min="11258" max="11258" width="4.125" style="2" customWidth="1"/>
    <col min="11259" max="11259" width="19.25" style="2" customWidth="1"/>
    <col min="11260" max="11260" width="21.375" style="2" customWidth="1"/>
    <col min="11261" max="11261" width="6.25" style="2" customWidth="1"/>
    <col min="11262" max="11262" width="4.125" style="2" customWidth="1"/>
    <col min="11263" max="11263" width="6.25" style="2" customWidth="1"/>
    <col min="11264" max="11264" width="7.125" style="2" customWidth="1"/>
    <col min="11265" max="11265" width="0" style="2" hidden="1" customWidth="1"/>
    <col min="11266" max="11266" width="43.375" style="2" customWidth="1"/>
    <col min="11267" max="11267" width="3.375" style="2" customWidth="1"/>
    <col min="11268" max="11271" width="8.75" style="2" customWidth="1"/>
    <col min="11272" max="11272" width="13.625" style="2" customWidth="1"/>
    <col min="11273" max="11273" width="10.875" style="2" customWidth="1"/>
    <col min="11274" max="11274" width="5.125" style="2" customWidth="1"/>
    <col min="11275" max="11275" width="4.5" style="2" customWidth="1"/>
    <col min="11276" max="11276" width="24.375" style="2" customWidth="1"/>
    <col min="11277" max="11277" width="21.25" style="2" customWidth="1"/>
    <col min="11278" max="11278" width="10" style="2" customWidth="1"/>
    <col min="11279" max="11281" width="18" style="2" customWidth="1"/>
    <col min="11282" max="11513" width="9" style="2"/>
    <col min="11514" max="11514" width="4.125" style="2" customWidth="1"/>
    <col min="11515" max="11515" width="19.25" style="2" customWidth="1"/>
    <col min="11516" max="11516" width="21.375" style="2" customWidth="1"/>
    <col min="11517" max="11517" width="6.25" style="2" customWidth="1"/>
    <col min="11518" max="11518" width="4.125" style="2" customWidth="1"/>
    <col min="11519" max="11519" width="6.25" style="2" customWidth="1"/>
    <col min="11520" max="11520" width="7.125" style="2" customWidth="1"/>
    <col min="11521" max="11521" width="0" style="2" hidden="1" customWidth="1"/>
    <col min="11522" max="11522" width="43.375" style="2" customWidth="1"/>
    <col min="11523" max="11523" width="3.375" style="2" customWidth="1"/>
    <col min="11524" max="11527" width="8.75" style="2" customWidth="1"/>
    <col min="11528" max="11528" width="13.625" style="2" customWidth="1"/>
    <col min="11529" max="11529" width="10.875" style="2" customWidth="1"/>
    <col min="11530" max="11530" width="5.125" style="2" customWidth="1"/>
    <col min="11531" max="11531" width="4.5" style="2" customWidth="1"/>
    <col min="11532" max="11532" width="24.375" style="2" customWidth="1"/>
    <col min="11533" max="11533" width="21.25" style="2" customWidth="1"/>
    <col min="11534" max="11534" width="10" style="2" customWidth="1"/>
    <col min="11535" max="11537" width="18" style="2" customWidth="1"/>
    <col min="11538" max="11769" width="9" style="2"/>
    <col min="11770" max="11770" width="4.125" style="2" customWidth="1"/>
    <col min="11771" max="11771" width="19.25" style="2" customWidth="1"/>
    <col min="11772" max="11772" width="21.375" style="2" customWidth="1"/>
    <col min="11773" max="11773" width="6.25" style="2" customWidth="1"/>
    <col min="11774" max="11774" width="4.125" style="2" customWidth="1"/>
    <col min="11775" max="11775" width="6.25" style="2" customWidth="1"/>
    <col min="11776" max="11776" width="7.125" style="2" customWidth="1"/>
    <col min="11777" max="11777" width="0" style="2" hidden="1" customWidth="1"/>
    <col min="11778" max="11778" width="43.375" style="2" customWidth="1"/>
    <col min="11779" max="11779" width="3.375" style="2" customWidth="1"/>
    <col min="11780" max="11783" width="8.75" style="2" customWidth="1"/>
    <col min="11784" max="11784" width="13.625" style="2" customWidth="1"/>
    <col min="11785" max="11785" width="10.875" style="2" customWidth="1"/>
    <col min="11786" max="11786" width="5.125" style="2" customWidth="1"/>
    <col min="11787" max="11787" width="4.5" style="2" customWidth="1"/>
    <col min="11788" max="11788" width="24.375" style="2" customWidth="1"/>
    <col min="11789" max="11789" width="21.25" style="2" customWidth="1"/>
    <col min="11790" max="11790" width="10" style="2" customWidth="1"/>
    <col min="11791" max="11793" width="18" style="2" customWidth="1"/>
    <col min="11794" max="12025" width="9" style="2"/>
    <col min="12026" max="12026" width="4.125" style="2" customWidth="1"/>
    <col min="12027" max="12027" width="19.25" style="2" customWidth="1"/>
    <col min="12028" max="12028" width="21.375" style="2" customWidth="1"/>
    <col min="12029" max="12029" width="6.25" style="2" customWidth="1"/>
    <col min="12030" max="12030" width="4.125" style="2" customWidth="1"/>
    <col min="12031" max="12031" width="6.25" style="2" customWidth="1"/>
    <col min="12032" max="12032" width="7.125" style="2" customWidth="1"/>
    <col min="12033" max="12033" width="0" style="2" hidden="1" customWidth="1"/>
    <col min="12034" max="12034" width="43.375" style="2" customWidth="1"/>
    <col min="12035" max="12035" width="3.375" style="2" customWidth="1"/>
    <col min="12036" max="12039" width="8.75" style="2" customWidth="1"/>
    <col min="12040" max="12040" width="13.625" style="2" customWidth="1"/>
    <col min="12041" max="12041" width="10.875" style="2" customWidth="1"/>
    <col min="12042" max="12042" width="5.125" style="2" customWidth="1"/>
    <col min="12043" max="12043" width="4.5" style="2" customWidth="1"/>
    <col min="12044" max="12044" width="24.375" style="2" customWidth="1"/>
    <col min="12045" max="12045" width="21.25" style="2" customWidth="1"/>
    <col min="12046" max="12046" width="10" style="2" customWidth="1"/>
    <col min="12047" max="12049" width="18" style="2" customWidth="1"/>
    <col min="12050" max="12281" width="9" style="2"/>
    <col min="12282" max="12282" width="4.125" style="2" customWidth="1"/>
    <col min="12283" max="12283" width="19.25" style="2" customWidth="1"/>
    <col min="12284" max="12284" width="21.375" style="2" customWidth="1"/>
    <col min="12285" max="12285" width="6.25" style="2" customWidth="1"/>
    <col min="12286" max="12286" width="4.125" style="2" customWidth="1"/>
    <col min="12287" max="12287" width="6.25" style="2" customWidth="1"/>
    <col min="12288" max="12288" width="7.125" style="2" customWidth="1"/>
    <col min="12289" max="12289" width="0" style="2" hidden="1" customWidth="1"/>
    <col min="12290" max="12290" width="43.375" style="2" customWidth="1"/>
    <col min="12291" max="12291" width="3.375" style="2" customWidth="1"/>
    <col min="12292" max="12295" width="8.75" style="2" customWidth="1"/>
    <col min="12296" max="12296" width="13.625" style="2" customWidth="1"/>
    <col min="12297" max="12297" width="10.875" style="2" customWidth="1"/>
    <col min="12298" max="12298" width="5.125" style="2" customWidth="1"/>
    <col min="12299" max="12299" width="4.5" style="2" customWidth="1"/>
    <col min="12300" max="12300" width="24.375" style="2" customWidth="1"/>
    <col min="12301" max="12301" width="21.25" style="2" customWidth="1"/>
    <col min="12302" max="12302" width="10" style="2" customWidth="1"/>
    <col min="12303" max="12305" width="18" style="2" customWidth="1"/>
    <col min="12306" max="12537" width="9" style="2"/>
    <col min="12538" max="12538" width="4.125" style="2" customWidth="1"/>
    <col min="12539" max="12539" width="19.25" style="2" customWidth="1"/>
    <col min="12540" max="12540" width="21.375" style="2" customWidth="1"/>
    <col min="12541" max="12541" width="6.25" style="2" customWidth="1"/>
    <col min="12542" max="12542" width="4.125" style="2" customWidth="1"/>
    <col min="12543" max="12543" width="6.25" style="2" customWidth="1"/>
    <col min="12544" max="12544" width="7.125" style="2" customWidth="1"/>
    <col min="12545" max="12545" width="0" style="2" hidden="1" customWidth="1"/>
    <col min="12546" max="12546" width="43.375" style="2" customWidth="1"/>
    <col min="12547" max="12547" width="3.375" style="2" customWidth="1"/>
    <col min="12548" max="12551" width="8.75" style="2" customWidth="1"/>
    <col min="12552" max="12552" width="13.625" style="2" customWidth="1"/>
    <col min="12553" max="12553" width="10.875" style="2" customWidth="1"/>
    <col min="12554" max="12554" width="5.125" style="2" customWidth="1"/>
    <col min="12555" max="12555" width="4.5" style="2" customWidth="1"/>
    <col min="12556" max="12556" width="24.375" style="2" customWidth="1"/>
    <col min="12557" max="12557" width="21.25" style="2" customWidth="1"/>
    <col min="12558" max="12558" width="10" style="2" customWidth="1"/>
    <col min="12559" max="12561" width="18" style="2" customWidth="1"/>
    <col min="12562" max="12793" width="9" style="2"/>
    <col min="12794" max="12794" width="4.125" style="2" customWidth="1"/>
    <col min="12795" max="12795" width="19.25" style="2" customWidth="1"/>
    <col min="12796" max="12796" width="21.375" style="2" customWidth="1"/>
    <col min="12797" max="12797" width="6.25" style="2" customWidth="1"/>
    <col min="12798" max="12798" width="4.125" style="2" customWidth="1"/>
    <col min="12799" max="12799" width="6.25" style="2" customWidth="1"/>
    <col min="12800" max="12800" width="7.125" style="2" customWidth="1"/>
    <col min="12801" max="12801" width="0" style="2" hidden="1" customWidth="1"/>
    <col min="12802" max="12802" width="43.375" style="2" customWidth="1"/>
    <col min="12803" max="12803" width="3.375" style="2" customWidth="1"/>
    <col min="12804" max="12807" width="8.75" style="2" customWidth="1"/>
    <col min="12808" max="12808" width="13.625" style="2" customWidth="1"/>
    <col min="12809" max="12809" width="10.875" style="2" customWidth="1"/>
    <col min="12810" max="12810" width="5.125" style="2" customWidth="1"/>
    <col min="12811" max="12811" width="4.5" style="2" customWidth="1"/>
    <col min="12812" max="12812" width="24.375" style="2" customWidth="1"/>
    <col min="12813" max="12813" width="21.25" style="2" customWidth="1"/>
    <col min="12814" max="12814" width="10" style="2" customWidth="1"/>
    <col min="12815" max="12817" width="18" style="2" customWidth="1"/>
    <col min="12818" max="13049" width="9" style="2"/>
    <col min="13050" max="13050" width="4.125" style="2" customWidth="1"/>
    <col min="13051" max="13051" width="19.25" style="2" customWidth="1"/>
    <col min="13052" max="13052" width="21.375" style="2" customWidth="1"/>
    <col min="13053" max="13053" width="6.25" style="2" customWidth="1"/>
    <col min="13054" max="13054" width="4.125" style="2" customWidth="1"/>
    <col min="13055" max="13055" width="6.25" style="2" customWidth="1"/>
    <col min="13056" max="13056" width="7.125" style="2" customWidth="1"/>
    <col min="13057" max="13057" width="0" style="2" hidden="1" customWidth="1"/>
    <col min="13058" max="13058" width="43.375" style="2" customWidth="1"/>
    <col min="13059" max="13059" width="3.375" style="2" customWidth="1"/>
    <col min="13060" max="13063" width="8.75" style="2" customWidth="1"/>
    <col min="13064" max="13064" width="13.625" style="2" customWidth="1"/>
    <col min="13065" max="13065" width="10.875" style="2" customWidth="1"/>
    <col min="13066" max="13066" width="5.125" style="2" customWidth="1"/>
    <col min="13067" max="13067" width="4.5" style="2" customWidth="1"/>
    <col min="13068" max="13068" width="24.375" style="2" customWidth="1"/>
    <col min="13069" max="13069" width="21.25" style="2" customWidth="1"/>
    <col min="13070" max="13070" width="10" style="2" customWidth="1"/>
    <col min="13071" max="13073" width="18" style="2" customWidth="1"/>
    <col min="13074" max="13305" width="9" style="2"/>
    <col min="13306" max="13306" width="4.125" style="2" customWidth="1"/>
    <col min="13307" max="13307" width="19.25" style="2" customWidth="1"/>
    <col min="13308" max="13308" width="21.375" style="2" customWidth="1"/>
    <col min="13309" max="13309" width="6.25" style="2" customWidth="1"/>
    <col min="13310" max="13310" width="4.125" style="2" customWidth="1"/>
    <col min="13311" max="13311" width="6.25" style="2" customWidth="1"/>
    <col min="13312" max="13312" width="7.125" style="2" customWidth="1"/>
    <col min="13313" max="13313" width="0" style="2" hidden="1" customWidth="1"/>
    <col min="13314" max="13314" width="43.375" style="2" customWidth="1"/>
    <col min="13315" max="13315" width="3.375" style="2" customWidth="1"/>
    <col min="13316" max="13319" width="8.75" style="2" customWidth="1"/>
    <col min="13320" max="13320" width="13.625" style="2" customWidth="1"/>
    <col min="13321" max="13321" width="10.875" style="2" customWidth="1"/>
    <col min="13322" max="13322" width="5.125" style="2" customWidth="1"/>
    <col min="13323" max="13323" width="4.5" style="2" customWidth="1"/>
    <col min="13324" max="13324" width="24.375" style="2" customWidth="1"/>
    <col min="13325" max="13325" width="21.25" style="2" customWidth="1"/>
    <col min="13326" max="13326" width="10" style="2" customWidth="1"/>
    <col min="13327" max="13329" width="18" style="2" customWidth="1"/>
    <col min="13330" max="13561" width="9" style="2"/>
    <col min="13562" max="13562" width="4.125" style="2" customWidth="1"/>
    <col min="13563" max="13563" width="19.25" style="2" customWidth="1"/>
    <col min="13564" max="13564" width="21.375" style="2" customWidth="1"/>
    <col min="13565" max="13565" width="6.25" style="2" customWidth="1"/>
    <col min="13566" max="13566" width="4.125" style="2" customWidth="1"/>
    <col min="13567" max="13567" width="6.25" style="2" customWidth="1"/>
    <col min="13568" max="13568" width="7.125" style="2" customWidth="1"/>
    <col min="13569" max="13569" width="0" style="2" hidden="1" customWidth="1"/>
    <col min="13570" max="13570" width="43.375" style="2" customWidth="1"/>
    <col min="13571" max="13571" width="3.375" style="2" customWidth="1"/>
    <col min="13572" max="13575" width="8.75" style="2" customWidth="1"/>
    <col min="13576" max="13576" width="13.625" style="2" customWidth="1"/>
    <col min="13577" max="13577" width="10.875" style="2" customWidth="1"/>
    <col min="13578" max="13578" width="5.125" style="2" customWidth="1"/>
    <col min="13579" max="13579" width="4.5" style="2" customWidth="1"/>
    <col min="13580" max="13580" width="24.375" style="2" customWidth="1"/>
    <col min="13581" max="13581" width="21.25" style="2" customWidth="1"/>
    <col min="13582" max="13582" width="10" style="2" customWidth="1"/>
    <col min="13583" max="13585" width="18" style="2" customWidth="1"/>
    <col min="13586" max="13817" width="9" style="2"/>
    <col min="13818" max="13818" width="4.125" style="2" customWidth="1"/>
    <col min="13819" max="13819" width="19.25" style="2" customWidth="1"/>
    <col min="13820" max="13820" width="21.375" style="2" customWidth="1"/>
    <col min="13821" max="13821" width="6.25" style="2" customWidth="1"/>
    <col min="13822" max="13822" width="4.125" style="2" customWidth="1"/>
    <col min="13823" max="13823" width="6.25" style="2" customWidth="1"/>
    <col min="13824" max="13824" width="7.125" style="2" customWidth="1"/>
    <col min="13825" max="13825" width="0" style="2" hidden="1" customWidth="1"/>
    <col min="13826" max="13826" width="43.375" style="2" customWidth="1"/>
    <col min="13827" max="13827" width="3.375" style="2" customWidth="1"/>
    <col min="13828" max="13831" width="8.75" style="2" customWidth="1"/>
    <col min="13832" max="13832" width="13.625" style="2" customWidth="1"/>
    <col min="13833" max="13833" width="10.875" style="2" customWidth="1"/>
    <col min="13834" max="13834" width="5.125" style="2" customWidth="1"/>
    <col min="13835" max="13835" width="4.5" style="2" customWidth="1"/>
    <col min="13836" max="13836" width="24.375" style="2" customWidth="1"/>
    <col min="13837" max="13837" width="21.25" style="2" customWidth="1"/>
    <col min="13838" max="13838" width="10" style="2" customWidth="1"/>
    <col min="13839" max="13841" width="18" style="2" customWidth="1"/>
    <col min="13842" max="14073" width="9" style="2"/>
    <col min="14074" max="14074" width="4.125" style="2" customWidth="1"/>
    <col min="14075" max="14075" width="19.25" style="2" customWidth="1"/>
    <col min="14076" max="14076" width="21.375" style="2" customWidth="1"/>
    <col min="14077" max="14077" width="6.25" style="2" customWidth="1"/>
    <col min="14078" max="14078" width="4.125" style="2" customWidth="1"/>
    <col min="14079" max="14079" width="6.25" style="2" customWidth="1"/>
    <col min="14080" max="14080" width="7.125" style="2" customWidth="1"/>
    <col min="14081" max="14081" width="0" style="2" hidden="1" customWidth="1"/>
    <col min="14082" max="14082" width="43.375" style="2" customWidth="1"/>
    <col min="14083" max="14083" width="3.375" style="2" customWidth="1"/>
    <col min="14084" max="14087" width="8.75" style="2" customWidth="1"/>
    <col min="14088" max="14088" width="13.625" style="2" customWidth="1"/>
    <col min="14089" max="14089" width="10.875" style="2" customWidth="1"/>
    <col min="14090" max="14090" width="5.125" style="2" customWidth="1"/>
    <col min="14091" max="14091" width="4.5" style="2" customWidth="1"/>
    <col min="14092" max="14092" width="24.375" style="2" customWidth="1"/>
    <col min="14093" max="14093" width="21.25" style="2" customWidth="1"/>
    <col min="14094" max="14094" width="10" style="2" customWidth="1"/>
    <col min="14095" max="14097" width="18" style="2" customWidth="1"/>
    <col min="14098" max="14329" width="9" style="2"/>
    <col min="14330" max="14330" width="4.125" style="2" customWidth="1"/>
    <col min="14331" max="14331" width="19.25" style="2" customWidth="1"/>
    <col min="14332" max="14332" width="21.375" style="2" customWidth="1"/>
    <col min="14333" max="14333" width="6.25" style="2" customWidth="1"/>
    <col min="14334" max="14334" width="4.125" style="2" customWidth="1"/>
    <col min="14335" max="14335" width="6.25" style="2" customWidth="1"/>
    <col min="14336" max="14336" width="7.125" style="2" customWidth="1"/>
    <col min="14337" max="14337" width="0" style="2" hidden="1" customWidth="1"/>
    <col min="14338" max="14338" width="43.375" style="2" customWidth="1"/>
    <col min="14339" max="14339" width="3.375" style="2" customWidth="1"/>
    <col min="14340" max="14343" width="8.75" style="2" customWidth="1"/>
    <col min="14344" max="14344" width="13.625" style="2" customWidth="1"/>
    <col min="14345" max="14345" width="10.875" style="2" customWidth="1"/>
    <col min="14346" max="14346" width="5.125" style="2" customWidth="1"/>
    <col min="14347" max="14347" width="4.5" style="2" customWidth="1"/>
    <col min="14348" max="14348" width="24.375" style="2" customWidth="1"/>
    <col min="14349" max="14349" width="21.25" style="2" customWidth="1"/>
    <col min="14350" max="14350" width="10" style="2" customWidth="1"/>
    <col min="14351" max="14353" width="18" style="2" customWidth="1"/>
    <col min="14354" max="14585" width="9" style="2"/>
    <col min="14586" max="14586" width="4.125" style="2" customWidth="1"/>
    <col min="14587" max="14587" width="19.25" style="2" customWidth="1"/>
    <col min="14588" max="14588" width="21.375" style="2" customWidth="1"/>
    <col min="14589" max="14589" width="6.25" style="2" customWidth="1"/>
    <col min="14590" max="14590" width="4.125" style="2" customWidth="1"/>
    <col min="14591" max="14591" width="6.25" style="2" customWidth="1"/>
    <col min="14592" max="14592" width="7.125" style="2" customWidth="1"/>
    <col min="14593" max="14593" width="0" style="2" hidden="1" customWidth="1"/>
    <col min="14594" max="14594" width="43.375" style="2" customWidth="1"/>
    <col min="14595" max="14595" width="3.375" style="2" customWidth="1"/>
    <col min="14596" max="14599" width="8.75" style="2" customWidth="1"/>
    <col min="14600" max="14600" width="13.625" style="2" customWidth="1"/>
    <col min="14601" max="14601" width="10.875" style="2" customWidth="1"/>
    <col min="14602" max="14602" width="5.125" style="2" customWidth="1"/>
    <col min="14603" max="14603" width="4.5" style="2" customWidth="1"/>
    <col min="14604" max="14604" width="24.375" style="2" customWidth="1"/>
    <col min="14605" max="14605" width="21.25" style="2" customWidth="1"/>
    <col min="14606" max="14606" width="10" style="2" customWidth="1"/>
    <col min="14607" max="14609" width="18" style="2" customWidth="1"/>
    <col min="14610" max="14841" width="9" style="2"/>
    <col min="14842" max="14842" width="4.125" style="2" customWidth="1"/>
    <col min="14843" max="14843" width="19.25" style="2" customWidth="1"/>
    <col min="14844" max="14844" width="21.375" style="2" customWidth="1"/>
    <col min="14845" max="14845" width="6.25" style="2" customWidth="1"/>
    <col min="14846" max="14846" width="4.125" style="2" customWidth="1"/>
    <col min="14847" max="14847" width="6.25" style="2" customWidth="1"/>
    <col min="14848" max="14848" width="7.125" style="2" customWidth="1"/>
    <col min="14849" max="14849" width="0" style="2" hidden="1" customWidth="1"/>
    <col min="14850" max="14850" width="43.375" style="2" customWidth="1"/>
    <col min="14851" max="14851" width="3.375" style="2" customWidth="1"/>
    <col min="14852" max="14855" width="8.75" style="2" customWidth="1"/>
    <col min="14856" max="14856" width="13.625" style="2" customWidth="1"/>
    <col min="14857" max="14857" width="10.875" style="2" customWidth="1"/>
    <col min="14858" max="14858" width="5.125" style="2" customWidth="1"/>
    <col min="14859" max="14859" width="4.5" style="2" customWidth="1"/>
    <col min="14860" max="14860" width="24.375" style="2" customWidth="1"/>
    <col min="14861" max="14861" width="21.25" style="2" customWidth="1"/>
    <col min="14862" max="14862" width="10" style="2" customWidth="1"/>
    <col min="14863" max="14865" width="18" style="2" customWidth="1"/>
    <col min="14866" max="15097" width="9" style="2"/>
    <col min="15098" max="15098" width="4.125" style="2" customWidth="1"/>
    <col min="15099" max="15099" width="19.25" style="2" customWidth="1"/>
    <col min="15100" max="15100" width="21.375" style="2" customWidth="1"/>
    <col min="15101" max="15101" width="6.25" style="2" customWidth="1"/>
    <col min="15102" max="15102" width="4.125" style="2" customWidth="1"/>
    <col min="15103" max="15103" width="6.25" style="2" customWidth="1"/>
    <col min="15104" max="15104" width="7.125" style="2" customWidth="1"/>
    <col min="15105" max="15105" width="0" style="2" hidden="1" customWidth="1"/>
    <col min="15106" max="15106" width="43.375" style="2" customWidth="1"/>
    <col min="15107" max="15107" width="3.375" style="2" customWidth="1"/>
    <col min="15108" max="15111" width="8.75" style="2" customWidth="1"/>
    <col min="15112" max="15112" width="13.625" style="2" customWidth="1"/>
    <col min="15113" max="15113" width="10.875" style="2" customWidth="1"/>
    <col min="15114" max="15114" width="5.125" style="2" customWidth="1"/>
    <col min="15115" max="15115" width="4.5" style="2" customWidth="1"/>
    <col min="15116" max="15116" width="24.375" style="2" customWidth="1"/>
    <col min="15117" max="15117" width="21.25" style="2" customWidth="1"/>
    <col min="15118" max="15118" width="10" style="2" customWidth="1"/>
    <col min="15119" max="15121" width="18" style="2" customWidth="1"/>
    <col min="15122" max="15353" width="9" style="2"/>
    <col min="15354" max="15354" width="4.125" style="2" customWidth="1"/>
    <col min="15355" max="15355" width="19.25" style="2" customWidth="1"/>
    <col min="15356" max="15356" width="21.375" style="2" customWidth="1"/>
    <col min="15357" max="15357" width="6.25" style="2" customWidth="1"/>
    <col min="15358" max="15358" width="4.125" style="2" customWidth="1"/>
    <col min="15359" max="15359" width="6.25" style="2" customWidth="1"/>
    <col min="15360" max="15360" width="7.125" style="2" customWidth="1"/>
    <col min="15361" max="15361" width="0" style="2" hidden="1" customWidth="1"/>
    <col min="15362" max="15362" width="43.375" style="2" customWidth="1"/>
    <col min="15363" max="15363" width="3.375" style="2" customWidth="1"/>
    <col min="15364" max="15367" width="8.75" style="2" customWidth="1"/>
    <col min="15368" max="15368" width="13.625" style="2" customWidth="1"/>
    <col min="15369" max="15369" width="10.875" style="2" customWidth="1"/>
    <col min="15370" max="15370" width="5.125" style="2" customWidth="1"/>
    <col min="15371" max="15371" width="4.5" style="2" customWidth="1"/>
    <col min="15372" max="15372" width="24.375" style="2" customWidth="1"/>
    <col min="15373" max="15373" width="21.25" style="2" customWidth="1"/>
    <col min="15374" max="15374" width="10" style="2" customWidth="1"/>
    <col min="15375" max="15377" width="18" style="2" customWidth="1"/>
    <col min="15378" max="15609" width="9" style="2"/>
    <col min="15610" max="15610" width="4.125" style="2" customWidth="1"/>
    <col min="15611" max="15611" width="19.25" style="2" customWidth="1"/>
    <col min="15612" max="15612" width="21.375" style="2" customWidth="1"/>
    <col min="15613" max="15613" width="6.25" style="2" customWidth="1"/>
    <col min="15614" max="15614" width="4.125" style="2" customWidth="1"/>
    <col min="15615" max="15615" width="6.25" style="2" customWidth="1"/>
    <col min="15616" max="15616" width="7.125" style="2" customWidth="1"/>
    <col min="15617" max="15617" width="0" style="2" hidden="1" customWidth="1"/>
    <col min="15618" max="15618" width="43.375" style="2" customWidth="1"/>
    <col min="15619" max="15619" width="3.375" style="2" customWidth="1"/>
    <col min="15620" max="15623" width="8.75" style="2" customWidth="1"/>
    <col min="15624" max="15624" width="13.625" style="2" customWidth="1"/>
    <col min="15625" max="15625" width="10.875" style="2" customWidth="1"/>
    <col min="15626" max="15626" width="5.125" style="2" customWidth="1"/>
    <col min="15627" max="15627" width="4.5" style="2" customWidth="1"/>
    <col min="15628" max="15628" width="24.375" style="2" customWidth="1"/>
    <col min="15629" max="15629" width="21.25" style="2" customWidth="1"/>
    <col min="15630" max="15630" width="10" style="2" customWidth="1"/>
    <col min="15631" max="15633" width="18" style="2" customWidth="1"/>
    <col min="15634" max="15865" width="9" style="2"/>
    <col min="15866" max="15866" width="4.125" style="2" customWidth="1"/>
    <col min="15867" max="15867" width="19.25" style="2" customWidth="1"/>
    <col min="15868" max="15868" width="21.375" style="2" customWidth="1"/>
    <col min="15869" max="15869" width="6.25" style="2" customWidth="1"/>
    <col min="15870" max="15870" width="4.125" style="2" customWidth="1"/>
    <col min="15871" max="15871" width="6.25" style="2" customWidth="1"/>
    <col min="15872" max="15872" width="7.125" style="2" customWidth="1"/>
    <col min="15873" max="15873" width="0" style="2" hidden="1" customWidth="1"/>
    <col min="15874" max="15874" width="43.375" style="2" customWidth="1"/>
    <col min="15875" max="15875" width="3.375" style="2" customWidth="1"/>
    <col min="15876" max="15879" width="8.75" style="2" customWidth="1"/>
    <col min="15880" max="15880" width="13.625" style="2" customWidth="1"/>
    <col min="15881" max="15881" width="10.875" style="2" customWidth="1"/>
    <col min="15882" max="15882" width="5.125" style="2" customWidth="1"/>
    <col min="15883" max="15883" width="4.5" style="2" customWidth="1"/>
    <col min="15884" max="15884" width="24.375" style="2" customWidth="1"/>
    <col min="15885" max="15885" width="21.25" style="2" customWidth="1"/>
    <col min="15886" max="15886" width="10" style="2" customWidth="1"/>
    <col min="15887" max="15889" width="18" style="2" customWidth="1"/>
    <col min="15890" max="16121" width="9" style="2"/>
    <col min="16122" max="16122" width="4.125" style="2" customWidth="1"/>
    <col min="16123" max="16123" width="19.25" style="2" customWidth="1"/>
    <col min="16124" max="16124" width="21.375" style="2" customWidth="1"/>
    <col min="16125" max="16125" width="6.25" style="2" customWidth="1"/>
    <col min="16126" max="16126" width="4.125" style="2" customWidth="1"/>
    <col min="16127" max="16127" width="6.25" style="2" customWidth="1"/>
    <col min="16128" max="16128" width="7.125" style="2" customWidth="1"/>
    <col min="16129" max="16129" width="0" style="2" hidden="1" customWidth="1"/>
    <col min="16130" max="16130" width="43.375" style="2" customWidth="1"/>
    <col min="16131" max="16131" width="3.375" style="2" customWidth="1"/>
    <col min="16132" max="16135" width="8.75" style="2" customWidth="1"/>
    <col min="16136" max="16136" width="13.625" style="2" customWidth="1"/>
    <col min="16137" max="16137" width="10.875" style="2" customWidth="1"/>
    <col min="16138" max="16138" width="5.125" style="2" customWidth="1"/>
    <col min="16139" max="16139" width="4.5" style="2" customWidth="1"/>
    <col min="16140" max="16140" width="24.375" style="2" customWidth="1"/>
    <col min="16141" max="16141" width="21.25" style="2" customWidth="1"/>
    <col min="16142" max="16142" width="10" style="2" customWidth="1"/>
    <col min="16143" max="16145" width="18" style="2" customWidth="1"/>
    <col min="16146" max="16384" width="9" style="2"/>
  </cols>
  <sheetData>
    <row r="1" spans="1:17" ht="30.75" customHeight="1" x14ac:dyDescent="0.15">
      <c r="A1" s="85" t="s">
        <v>85</v>
      </c>
      <c r="B1" s="85"/>
      <c r="C1" s="86" t="s">
        <v>1</v>
      </c>
      <c r="D1" s="86"/>
      <c r="E1" s="86"/>
      <c r="F1" s="86"/>
      <c r="G1" s="86"/>
      <c r="H1" s="86"/>
      <c r="I1" s="86"/>
      <c r="J1" s="86"/>
      <c r="K1" s="86"/>
      <c r="L1" s="1"/>
      <c r="M1" s="1"/>
      <c r="N1" s="1"/>
      <c r="O1" s="2"/>
      <c r="P1" s="2"/>
      <c r="Q1" s="2"/>
    </row>
    <row r="2" spans="1:17" ht="18.75" customHeight="1" x14ac:dyDescent="0.15">
      <c r="A2" s="74"/>
      <c r="B2" s="74"/>
      <c r="C2" s="75"/>
      <c r="D2" s="3"/>
      <c r="E2" s="75"/>
      <c r="F2" s="4"/>
      <c r="G2" s="4"/>
      <c r="H2" s="4"/>
      <c r="I2" s="75"/>
      <c r="J2" s="75"/>
      <c r="K2" s="87" t="s">
        <v>2</v>
      </c>
      <c r="L2" s="87"/>
      <c r="M2" s="87"/>
      <c r="N2" s="1"/>
      <c r="O2" s="2"/>
      <c r="P2" s="2"/>
      <c r="Q2" s="2"/>
    </row>
    <row r="3" spans="1:17" ht="15.75" customHeight="1" x14ac:dyDescent="0.15">
      <c r="A3" s="74"/>
      <c r="B3" s="74"/>
      <c r="C3" s="75"/>
      <c r="D3" s="3"/>
      <c r="E3" s="75"/>
      <c r="F3" s="4"/>
      <c r="G3" s="5"/>
      <c r="H3" s="5"/>
      <c r="I3" s="75"/>
      <c r="J3" s="6"/>
      <c r="K3" s="7" t="s">
        <v>3</v>
      </c>
      <c r="L3" s="8" t="s">
        <v>4</v>
      </c>
      <c r="M3" s="8" t="s">
        <v>5</v>
      </c>
      <c r="N3" s="9"/>
      <c r="O3" s="2"/>
      <c r="P3" s="2"/>
      <c r="Q3" s="2"/>
    </row>
    <row r="4" spans="1:17" ht="30" customHeight="1" x14ac:dyDescent="0.15">
      <c r="A4" s="74"/>
      <c r="B4" s="74"/>
      <c r="C4" s="75"/>
      <c r="D4" s="3"/>
      <c r="E4" s="75"/>
      <c r="F4" s="4"/>
      <c r="G4" s="5"/>
      <c r="H4" s="5"/>
      <c r="I4" s="75"/>
      <c r="J4" s="10" t="s">
        <v>6</v>
      </c>
      <c r="K4" s="11"/>
      <c r="L4" s="12"/>
      <c r="M4" s="12"/>
      <c r="N4" s="13"/>
      <c r="O4" s="2"/>
      <c r="P4" s="2"/>
      <c r="Q4" s="2"/>
    </row>
    <row r="5" spans="1:17" ht="30" customHeight="1" x14ac:dyDescent="0.15">
      <c r="A5" s="74"/>
      <c r="B5" s="74"/>
      <c r="C5" s="75"/>
      <c r="D5" s="3"/>
      <c r="E5" s="75"/>
      <c r="F5" s="4"/>
      <c r="G5" s="5"/>
      <c r="H5" s="5"/>
      <c r="I5" s="75"/>
      <c r="J5" s="10" t="s">
        <v>7</v>
      </c>
      <c r="K5" s="11"/>
      <c r="L5" s="12"/>
      <c r="M5" s="12"/>
      <c r="N5" s="13"/>
      <c r="O5" s="2"/>
      <c r="P5" s="2"/>
      <c r="Q5" s="2"/>
    </row>
    <row r="6" spans="1:17" ht="30" customHeight="1" x14ac:dyDescent="0.15">
      <c r="A6" s="74"/>
      <c r="B6" s="74"/>
      <c r="C6" s="75"/>
      <c r="D6" s="3"/>
      <c r="E6" s="75"/>
      <c r="F6" s="4"/>
      <c r="G6" s="14"/>
      <c r="H6" s="14"/>
      <c r="I6" s="75"/>
      <c r="J6" s="10" t="s">
        <v>8</v>
      </c>
      <c r="K6" s="11"/>
      <c r="L6" s="12"/>
      <c r="M6" s="12"/>
      <c r="N6" s="13"/>
      <c r="O6" s="88" t="s">
        <v>9</v>
      </c>
      <c r="P6" s="89"/>
      <c r="Q6" s="77"/>
    </row>
    <row r="7" spans="1:17" ht="24" customHeight="1" thickBot="1" x14ac:dyDescent="0.3">
      <c r="A7" s="90" t="s">
        <v>113</v>
      </c>
      <c r="B7" s="91"/>
      <c r="C7" s="91"/>
      <c r="D7" s="91"/>
      <c r="E7" s="91"/>
      <c r="F7" s="76"/>
      <c r="G7" s="76"/>
      <c r="H7" s="76"/>
      <c r="I7" s="2"/>
      <c r="J7" s="2"/>
      <c r="K7" s="78"/>
      <c r="L7" s="15"/>
      <c r="M7" s="1"/>
      <c r="N7" s="1"/>
      <c r="O7" s="92" t="s">
        <v>86</v>
      </c>
      <c r="P7" s="93"/>
      <c r="Q7" s="79"/>
    </row>
    <row r="8" spans="1:17" ht="21.75" thickBot="1" x14ac:dyDescent="0.2">
      <c r="A8" s="58"/>
      <c r="B8" s="27" t="s">
        <v>11</v>
      </c>
      <c r="C8" s="27" t="s">
        <v>12</v>
      </c>
      <c r="D8" s="28" t="s">
        <v>13</v>
      </c>
      <c r="E8" s="27" t="s">
        <v>14</v>
      </c>
      <c r="F8" s="29" t="s">
        <v>15</v>
      </c>
      <c r="G8" s="29" t="s">
        <v>16</v>
      </c>
      <c r="H8" s="81" t="s">
        <v>17</v>
      </c>
      <c r="I8" s="95" t="s">
        <v>18</v>
      </c>
      <c r="J8" s="96"/>
      <c r="K8" s="97" t="s">
        <v>19</v>
      </c>
      <c r="L8" s="98"/>
      <c r="M8" s="30" t="s">
        <v>20</v>
      </c>
      <c r="N8" s="31" t="s">
        <v>21</v>
      </c>
      <c r="O8" s="32" t="s">
        <v>22</v>
      </c>
      <c r="P8" s="33" t="s">
        <v>23</v>
      </c>
      <c r="Q8" s="16"/>
    </row>
    <row r="9" spans="1:17" ht="18.75" customHeight="1" x14ac:dyDescent="0.15">
      <c r="A9" s="82" t="s">
        <v>59</v>
      </c>
      <c r="B9" s="34" t="s">
        <v>114</v>
      </c>
      <c r="C9" s="34" t="s">
        <v>115</v>
      </c>
      <c r="D9" s="73">
        <v>0.5</v>
      </c>
      <c r="E9" s="36" t="s">
        <v>65</v>
      </c>
      <c r="F9" s="36">
        <f>ROUNDUP(D9*0.75,2)</f>
        <v>0.38</v>
      </c>
      <c r="G9" s="37">
        <f>ROUNDUP((K4*D9)+(K5*D9*0.75)+(K6*(D9*2)),0)</f>
        <v>0</v>
      </c>
      <c r="H9" s="37">
        <f>G9</f>
        <v>0</v>
      </c>
      <c r="I9" s="99"/>
      <c r="J9" s="100"/>
      <c r="K9" s="38" t="s">
        <v>32</v>
      </c>
      <c r="L9" s="39">
        <f>ROUNDUP((K4*M9)+(K5*M9*0.75)+(K6*(M9*2)),2)</f>
        <v>0</v>
      </c>
      <c r="M9" s="35">
        <v>110</v>
      </c>
      <c r="N9" s="40">
        <f>ROUNDUP(M9*0.75,2)</f>
        <v>82.5</v>
      </c>
      <c r="O9" s="41" t="s">
        <v>100</v>
      </c>
      <c r="P9" s="67"/>
    </row>
    <row r="10" spans="1:17" ht="18.75" customHeight="1" x14ac:dyDescent="0.15">
      <c r="A10" s="83"/>
      <c r="B10" s="42"/>
      <c r="C10" s="42"/>
      <c r="D10" s="43"/>
      <c r="E10" s="44"/>
      <c r="F10" s="44"/>
      <c r="G10" s="45"/>
      <c r="H10" s="45"/>
      <c r="I10" s="101"/>
      <c r="J10" s="101"/>
      <c r="K10" s="46"/>
      <c r="L10" s="47"/>
      <c r="M10" s="43"/>
      <c r="N10" s="48"/>
      <c r="O10" s="49"/>
      <c r="P10" s="68"/>
    </row>
    <row r="11" spans="1:17" ht="18.75" customHeight="1" x14ac:dyDescent="0.15">
      <c r="A11" s="83"/>
      <c r="B11" s="50"/>
      <c r="C11" s="50"/>
      <c r="D11" s="51"/>
      <c r="E11" s="52"/>
      <c r="F11" s="52"/>
      <c r="G11" s="53"/>
      <c r="H11" s="53"/>
      <c r="I11" s="102"/>
      <c r="J11" s="102"/>
      <c r="K11" s="54"/>
      <c r="L11" s="55"/>
      <c r="M11" s="51"/>
      <c r="N11" s="56"/>
      <c r="O11" s="57"/>
      <c r="P11" s="69"/>
    </row>
    <row r="12" spans="1:17" ht="18.75" customHeight="1" x14ac:dyDescent="0.15">
      <c r="A12" s="83"/>
      <c r="B12" s="42" t="s">
        <v>116</v>
      </c>
      <c r="C12" s="42" t="s">
        <v>118</v>
      </c>
      <c r="D12" s="43">
        <v>1</v>
      </c>
      <c r="E12" s="44" t="s">
        <v>88</v>
      </c>
      <c r="F12" s="44">
        <f>ROUNDUP(D12*0.75,2)</f>
        <v>0.75</v>
      </c>
      <c r="G12" s="45">
        <f>ROUNDUP((K4*D12)+(K5*D12*0.75)+(K6*(D12*2)),0)</f>
        <v>0</v>
      </c>
      <c r="H12" s="45">
        <f>G12</f>
        <v>0</v>
      </c>
      <c r="I12" s="103" t="s">
        <v>117</v>
      </c>
      <c r="J12" s="104"/>
      <c r="K12" s="46" t="s">
        <v>77</v>
      </c>
      <c r="L12" s="47">
        <f>ROUNDUP((K4*M12)+(K5*M12*0.75)+(K6*(M12*2)),2)</f>
        <v>0</v>
      </c>
      <c r="M12" s="43">
        <v>0.5</v>
      </c>
      <c r="N12" s="48">
        <f t="shared" ref="N12:N18" si="0">ROUNDUP(M12*0.75,2)</f>
        <v>0.38</v>
      </c>
      <c r="O12" s="49"/>
      <c r="P12" s="68"/>
    </row>
    <row r="13" spans="1:17" ht="18.75" customHeight="1" x14ac:dyDescent="0.15">
      <c r="A13" s="83"/>
      <c r="B13" s="42"/>
      <c r="C13" s="42" t="s">
        <v>47</v>
      </c>
      <c r="D13" s="43">
        <v>10</v>
      </c>
      <c r="E13" s="44" t="s">
        <v>34</v>
      </c>
      <c r="F13" s="44">
        <f>ROUNDUP(D13*0.75,2)</f>
        <v>7.5</v>
      </c>
      <c r="G13" s="45">
        <f>ROUNDUP((K4*D13)+(K5*D13*0.75)+(K6*(D13*2)),0)</f>
        <v>0</v>
      </c>
      <c r="H13" s="45">
        <f>G13+(G13*3/100)</f>
        <v>0</v>
      </c>
      <c r="I13" s="101"/>
      <c r="J13" s="101"/>
      <c r="K13" s="46" t="s">
        <v>70</v>
      </c>
      <c r="L13" s="47">
        <f>ROUNDUP((K4*M13)+(K5*M13*0.75)+(K6*(M13*2)),2)</f>
        <v>0</v>
      </c>
      <c r="M13" s="43">
        <v>3</v>
      </c>
      <c r="N13" s="48">
        <f t="shared" si="0"/>
        <v>2.25</v>
      </c>
      <c r="O13" s="49"/>
      <c r="P13" s="68" t="s">
        <v>37</v>
      </c>
    </row>
    <row r="14" spans="1:17" ht="18.75" customHeight="1" x14ac:dyDescent="0.15">
      <c r="A14" s="83"/>
      <c r="B14" s="42"/>
      <c r="C14" s="42" t="s">
        <v>119</v>
      </c>
      <c r="D14" s="43">
        <v>20</v>
      </c>
      <c r="E14" s="44" t="s">
        <v>34</v>
      </c>
      <c r="F14" s="44">
        <f>ROUNDUP(D14*0.75,2)</f>
        <v>15</v>
      </c>
      <c r="G14" s="45">
        <f>ROUNDUP((K4*D14)+(K5*D14*0.75)+(K6*(D14*2)),0)</f>
        <v>0</v>
      </c>
      <c r="H14" s="45">
        <f>G14</f>
        <v>0</v>
      </c>
      <c r="I14" s="101"/>
      <c r="J14" s="101"/>
      <c r="K14" s="46" t="s">
        <v>30</v>
      </c>
      <c r="L14" s="47">
        <f>ROUNDUP((K4*M14)+(K5*M14*0.75)+(K6*(M14*2)),2)</f>
        <v>0</v>
      </c>
      <c r="M14" s="43">
        <v>3</v>
      </c>
      <c r="N14" s="48">
        <f t="shared" si="0"/>
        <v>2.25</v>
      </c>
      <c r="O14" s="49"/>
      <c r="P14" s="68"/>
    </row>
    <row r="15" spans="1:17" ht="18.75" customHeight="1" x14ac:dyDescent="0.15">
      <c r="A15" s="83"/>
      <c r="B15" s="42"/>
      <c r="C15" s="42"/>
      <c r="D15" s="43"/>
      <c r="E15" s="44"/>
      <c r="F15" s="44"/>
      <c r="G15" s="45"/>
      <c r="H15" s="45"/>
      <c r="I15" s="101"/>
      <c r="J15" s="101"/>
      <c r="K15" s="46" t="s">
        <v>84</v>
      </c>
      <c r="L15" s="47">
        <f>ROUNDUP((K4*M15)+(K5*M15*0.75)+(K6*(M15*2)),2)</f>
        <v>0</v>
      </c>
      <c r="M15" s="43">
        <v>20</v>
      </c>
      <c r="N15" s="48">
        <f t="shared" si="0"/>
        <v>15</v>
      </c>
      <c r="O15" s="49"/>
      <c r="P15" s="68"/>
    </row>
    <row r="16" spans="1:17" ht="18.75" customHeight="1" x14ac:dyDescent="0.15">
      <c r="A16" s="83"/>
      <c r="B16" s="42"/>
      <c r="C16" s="42"/>
      <c r="D16" s="43"/>
      <c r="E16" s="44"/>
      <c r="F16" s="44"/>
      <c r="G16" s="45"/>
      <c r="H16" s="45"/>
      <c r="I16" s="101"/>
      <c r="J16" s="101"/>
      <c r="K16" s="46" t="s">
        <v>58</v>
      </c>
      <c r="L16" s="47">
        <f>ROUNDUP((K4*M16)+(K5*M16*0.75)+(K6*(M16*2)),2)</f>
        <v>0</v>
      </c>
      <c r="M16" s="43">
        <v>1.5</v>
      </c>
      <c r="N16" s="48">
        <f t="shared" si="0"/>
        <v>1.1300000000000001</v>
      </c>
      <c r="O16" s="49"/>
      <c r="P16" s="68"/>
    </row>
    <row r="17" spans="1:16" ht="18.75" customHeight="1" x14ac:dyDescent="0.15">
      <c r="A17" s="83"/>
      <c r="B17" s="42"/>
      <c r="C17" s="42"/>
      <c r="D17" s="43"/>
      <c r="E17" s="44"/>
      <c r="F17" s="44"/>
      <c r="G17" s="45"/>
      <c r="H17" s="45"/>
      <c r="I17" s="101"/>
      <c r="J17" s="101"/>
      <c r="K17" s="46" t="s">
        <v>57</v>
      </c>
      <c r="L17" s="47">
        <f>ROUNDUP((K4*M17)+(K5*M17*0.75)+(K6*(M17*2)),2)</f>
        <v>0</v>
      </c>
      <c r="M17" s="43">
        <v>2</v>
      </c>
      <c r="N17" s="48">
        <f t="shared" si="0"/>
        <v>1.5</v>
      </c>
      <c r="O17" s="49"/>
      <c r="P17" s="68" t="s">
        <v>37</v>
      </c>
    </row>
    <row r="18" spans="1:16" ht="18.75" customHeight="1" x14ac:dyDescent="0.15">
      <c r="A18" s="83"/>
      <c r="B18" s="42"/>
      <c r="C18" s="42"/>
      <c r="D18" s="43"/>
      <c r="E18" s="44"/>
      <c r="F18" s="44"/>
      <c r="G18" s="45"/>
      <c r="H18" s="45"/>
      <c r="I18" s="101"/>
      <c r="J18" s="101"/>
      <c r="K18" s="46" t="s">
        <v>90</v>
      </c>
      <c r="L18" s="47">
        <f>ROUNDUP((K4*M18)+(K5*M18*0.75)+(K6*(M18*2)),2)</f>
        <v>0</v>
      </c>
      <c r="M18" s="43">
        <v>1</v>
      </c>
      <c r="N18" s="48">
        <f t="shared" si="0"/>
        <v>0.75</v>
      </c>
      <c r="O18" s="49"/>
      <c r="P18" s="68"/>
    </row>
    <row r="19" spans="1:16" ht="18.75" customHeight="1" x14ac:dyDescent="0.15">
      <c r="A19" s="83"/>
      <c r="B19" s="42"/>
      <c r="C19" s="42"/>
      <c r="D19" s="43"/>
      <c r="E19" s="44"/>
      <c r="F19" s="44"/>
      <c r="G19" s="45"/>
      <c r="H19" s="45"/>
      <c r="I19" s="101"/>
      <c r="J19" s="101"/>
      <c r="K19" s="46"/>
      <c r="L19" s="47"/>
      <c r="M19" s="43"/>
      <c r="N19" s="48"/>
      <c r="O19" s="49"/>
      <c r="P19" s="68"/>
    </row>
    <row r="20" spans="1:16" ht="18.75" customHeight="1" x14ac:dyDescent="0.15">
      <c r="A20" s="83"/>
      <c r="B20" s="50"/>
      <c r="C20" s="50"/>
      <c r="D20" s="51"/>
      <c r="E20" s="52"/>
      <c r="F20" s="52"/>
      <c r="G20" s="53"/>
      <c r="H20" s="53"/>
      <c r="I20" s="102"/>
      <c r="J20" s="102"/>
      <c r="K20" s="54"/>
      <c r="L20" s="55"/>
      <c r="M20" s="51"/>
      <c r="N20" s="56"/>
      <c r="O20" s="57"/>
      <c r="P20" s="69"/>
    </row>
    <row r="21" spans="1:16" ht="18.75" customHeight="1" x14ac:dyDescent="0.15">
      <c r="A21" s="83"/>
      <c r="B21" s="42" t="s">
        <v>120</v>
      </c>
      <c r="C21" s="42" t="s">
        <v>98</v>
      </c>
      <c r="D21" s="43">
        <v>20</v>
      </c>
      <c r="E21" s="44" t="s">
        <v>34</v>
      </c>
      <c r="F21" s="44">
        <f>ROUNDUP(D21*0.75,2)</f>
        <v>15</v>
      </c>
      <c r="G21" s="45">
        <f>ROUNDUP((K4*D21)+(K5*D21*0.75)+(K6*(D21*2)),0)</f>
        <v>0</v>
      </c>
      <c r="H21" s="45">
        <f>G21</f>
        <v>0</v>
      </c>
      <c r="I21" s="103" t="s">
        <v>121</v>
      </c>
      <c r="J21" s="104"/>
      <c r="K21" s="46" t="s">
        <v>70</v>
      </c>
      <c r="L21" s="47">
        <f>ROUNDUP((K4*M21)+(K5*M21*0.75)+(K6*(M21*2)),2)</f>
        <v>0</v>
      </c>
      <c r="M21" s="43">
        <v>2</v>
      </c>
      <c r="N21" s="48">
        <f>ROUNDUP(M21*0.75,2)</f>
        <v>1.5</v>
      </c>
      <c r="O21" s="49"/>
      <c r="P21" s="68" t="s">
        <v>37</v>
      </c>
    </row>
    <row r="22" spans="1:16" ht="18.75" customHeight="1" x14ac:dyDescent="0.15">
      <c r="A22" s="83"/>
      <c r="B22" s="42"/>
      <c r="C22" s="42" t="s">
        <v>102</v>
      </c>
      <c r="D22" s="43">
        <v>20</v>
      </c>
      <c r="E22" s="44" t="s">
        <v>34</v>
      </c>
      <c r="F22" s="44">
        <f>ROUNDUP(D22*0.75,2)</f>
        <v>15</v>
      </c>
      <c r="G22" s="45">
        <f>ROUNDUP((K4*D22)+(K5*D22*0.75)+(K6*(D22*2)),0)</f>
        <v>0</v>
      </c>
      <c r="H22" s="45">
        <f>G22+(G22*10/100)</f>
        <v>0</v>
      </c>
      <c r="I22" s="101"/>
      <c r="J22" s="101"/>
      <c r="K22" s="46" t="s">
        <v>28</v>
      </c>
      <c r="L22" s="47">
        <f>ROUNDUP((K4*M22)+(K5*M22*0.75)+(K6*(M22*2)),2)</f>
        <v>0</v>
      </c>
      <c r="M22" s="43">
        <v>2</v>
      </c>
      <c r="N22" s="48">
        <f>ROUNDUP(M22*0.75,2)</f>
        <v>1.5</v>
      </c>
      <c r="O22" s="49"/>
      <c r="P22" s="68" t="s">
        <v>33</v>
      </c>
    </row>
    <row r="23" spans="1:16" ht="18.75" customHeight="1" x14ac:dyDescent="0.15">
      <c r="A23" s="83"/>
      <c r="B23" s="42"/>
      <c r="C23" s="42" t="s">
        <v>122</v>
      </c>
      <c r="D23" s="43">
        <v>5</v>
      </c>
      <c r="E23" s="44" t="s">
        <v>34</v>
      </c>
      <c r="F23" s="44">
        <f>ROUNDUP(D23*0.75,2)</f>
        <v>3.75</v>
      </c>
      <c r="G23" s="45">
        <f>ROUNDUP((K4*D23)+(K5*D23*0.75)+(K6*(D23*2)),0)</f>
        <v>0</v>
      </c>
      <c r="H23" s="45">
        <f>G23</f>
        <v>0</v>
      </c>
      <c r="I23" s="101"/>
      <c r="J23" s="101"/>
      <c r="K23" s="46" t="s">
        <v>35</v>
      </c>
      <c r="L23" s="47">
        <f>ROUNDUP((K4*M23)+(K5*M23*0.75)+(K6*(M23*2)),2)</f>
        <v>0</v>
      </c>
      <c r="M23" s="43">
        <v>0.1</v>
      </c>
      <c r="N23" s="48">
        <f>ROUNDUP(M23*0.75,2)</f>
        <v>0.08</v>
      </c>
      <c r="O23" s="49"/>
      <c r="P23" s="68"/>
    </row>
    <row r="24" spans="1:16" ht="18.75" customHeight="1" x14ac:dyDescent="0.15">
      <c r="A24" s="83"/>
      <c r="B24" s="42"/>
      <c r="C24" s="42"/>
      <c r="D24" s="43"/>
      <c r="E24" s="44"/>
      <c r="F24" s="44"/>
      <c r="G24" s="45"/>
      <c r="H24" s="45"/>
      <c r="I24" s="101"/>
      <c r="J24" s="101"/>
      <c r="K24" s="46" t="s">
        <v>73</v>
      </c>
      <c r="L24" s="47">
        <f>ROUNDUP((K4*M24)+(K5*M24*0.75)+(K6*(M24*2)),2)</f>
        <v>0</v>
      </c>
      <c r="M24" s="43">
        <v>0.01</v>
      </c>
      <c r="N24" s="48">
        <f>ROUNDUP(M24*0.75,2)</f>
        <v>0.01</v>
      </c>
      <c r="O24" s="49"/>
      <c r="P24" s="68"/>
    </row>
    <row r="25" spans="1:16" ht="18.75" customHeight="1" x14ac:dyDescent="0.15">
      <c r="A25" s="83"/>
      <c r="B25" s="42"/>
      <c r="C25" s="42"/>
      <c r="D25" s="43"/>
      <c r="E25" s="44"/>
      <c r="F25" s="44"/>
      <c r="G25" s="45"/>
      <c r="H25" s="45"/>
      <c r="I25" s="101"/>
      <c r="J25" s="101"/>
      <c r="K25" s="46"/>
      <c r="L25" s="47"/>
      <c r="M25" s="43"/>
      <c r="N25" s="48"/>
      <c r="O25" s="49"/>
      <c r="P25" s="68"/>
    </row>
    <row r="26" spans="1:16" ht="18.75" customHeight="1" x14ac:dyDescent="0.15">
      <c r="A26" s="83"/>
      <c r="B26" s="42"/>
      <c r="C26" s="42"/>
      <c r="D26" s="43"/>
      <c r="E26" s="44"/>
      <c r="F26" s="44"/>
      <c r="G26" s="45"/>
      <c r="H26" s="45"/>
      <c r="I26" s="101"/>
      <c r="J26" s="101"/>
      <c r="K26" s="46"/>
      <c r="L26" s="47"/>
      <c r="M26" s="43"/>
      <c r="N26" s="48"/>
      <c r="O26" s="49"/>
      <c r="P26" s="68"/>
    </row>
    <row r="27" spans="1:16" ht="18.75" customHeight="1" x14ac:dyDescent="0.15">
      <c r="A27" s="83"/>
      <c r="B27" s="42"/>
      <c r="C27" s="42"/>
      <c r="D27" s="43"/>
      <c r="E27" s="44"/>
      <c r="F27" s="44"/>
      <c r="G27" s="45"/>
      <c r="H27" s="45"/>
      <c r="I27" s="101"/>
      <c r="J27" s="101"/>
      <c r="K27" s="46"/>
      <c r="L27" s="47"/>
      <c r="M27" s="43"/>
      <c r="N27" s="48"/>
      <c r="O27" s="49"/>
      <c r="P27" s="68"/>
    </row>
    <row r="28" spans="1:16" ht="18.75" customHeight="1" x14ac:dyDescent="0.15">
      <c r="A28" s="83"/>
      <c r="B28" s="50"/>
      <c r="C28" s="50"/>
      <c r="D28" s="51"/>
      <c r="E28" s="52"/>
      <c r="F28" s="52"/>
      <c r="G28" s="53"/>
      <c r="H28" s="53"/>
      <c r="I28" s="102"/>
      <c r="J28" s="102"/>
      <c r="K28" s="54"/>
      <c r="L28" s="55"/>
      <c r="M28" s="51"/>
      <c r="N28" s="56"/>
      <c r="O28" s="57"/>
      <c r="P28" s="69"/>
    </row>
    <row r="29" spans="1:16" ht="18.75" customHeight="1" x14ac:dyDescent="0.15">
      <c r="A29" s="83"/>
      <c r="B29" s="42" t="s">
        <v>79</v>
      </c>
      <c r="C29" s="42" t="s">
        <v>29</v>
      </c>
      <c r="D29" s="43">
        <v>20</v>
      </c>
      <c r="E29" s="44" t="s">
        <v>34</v>
      </c>
      <c r="F29" s="44">
        <f>ROUNDUP(D29*0.75,2)</f>
        <v>15</v>
      </c>
      <c r="G29" s="45">
        <f>ROUNDUP((K4*D29)+(K5*D29*0.75)+(K6*(D29*2)),0)</f>
        <v>0</v>
      </c>
      <c r="H29" s="45">
        <f>G29+(G29*6/100)</f>
        <v>0</v>
      </c>
      <c r="I29" s="103" t="s">
        <v>80</v>
      </c>
      <c r="J29" s="104"/>
      <c r="K29" s="46" t="s">
        <v>84</v>
      </c>
      <c r="L29" s="47">
        <f>ROUNDUP((K4*M29)+(K5*M29*0.75)+(K6*(M29*2)),2)</f>
        <v>0</v>
      </c>
      <c r="M29" s="43">
        <v>100</v>
      </c>
      <c r="N29" s="48">
        <f>ROUNDUP(M29*0.75,2)</f>
        <v>75</v>
      </c>
      <c r="O29" s="49"/>
      <c r="P29" s="68"/>
    </row>
    <row r="30" spans="1:16" ht="18.75" customHeight="1" x14ac:dyDescent="0.15">
      <c r="A30" s="83"/>
      <c r="B30" s="42"/>
      <c r="C30" s="42" t="s">
        <v>103</v>
      </c>
      <c r="D30" s="71">
        <v>0.1</v>
      </c>
      <c r="E30" s="44" t="s">
        <v>104</v>
      </c>
      <c r="F30" s="44">
        <f>ROUNDUP(D30*0.75,2)</f>
        <v>0.08</v>
      </c>
      <c r="G30" s="45">
        <f>ROUNDUP((K4*D30)+(K5*D30*0.75)+(K6*(D30*2)),0)</f>
        <v>0</v>
      </c>
      <c r="H30" s="45">
        <f>G30</f>
        <v>0</v>
      </c>
      <c r="I30" s="101"/>
      <c r="J30" s="101"/>
      <c r="K30" s="46" t="s">
        <v>83</v>
      </c>
      <c r="L30" s="47">
        <f>ROUNDUP((K4*M30)+(K5*M30*0.75)+(K6*(M30*2)),2)</f>
        <v>0</v>
      </c>
      <c r="M30" s="43">
        <v>3</v>
      </c>
      <c r="N30" s="48">
        <f>ROUNDUP(M30*0.75,2)</f>
        <v>2.25</v>
      </c>
      <c r="O30" s="49"/>
      <c r="P30" s="68"/>
    </row>
    <row r="31" spans="1:16" ht="18.75" customHeight="1" x14ac:dyDescent="0.15">
      <c r="A31" s="83"/>
      <c r="B31" s="42"/>
      <c r="C31" s="42"/>
      <c r="D31" s="43"/>
      <c r="E31" s="44"/>
      <c r="F31" s="44"/>
      <c r="G31" s="45"/>
      <c r="H31" s="45"/>
      <c r="I31" s="101"/>
      <c r="J31" s="101"/>
      <c r="K31" s="46"/>
      <c r="L31" s="47"/>
      <c r="M31" s="43"/>
      <c r="N31" s="48"/>
      <c r="O31" s="49"/>
      <c r="P31" s="68"/>
    </row>
    <row r="32" spans="1:16" ht="18.75" customHeight="1" x14ac:dyDescent="0.15">
      <c r="A32" s="83"/>
      <c r="B32" s="50"/>
      <c r="C32" s="50"/>
      <c r="D32" s="51"/>
      <c r="E32" s="52"/>
      <c r="F32" s="52"/>
      <c r="G32" s="53"/>
      <c r="H32" s="53"/>
      <c r="I32" s="102"/>
      <c r="J32" s="102"/>
      <c r="K32" s="54"/>
      <c r="L32" s="55"/>
      <c r="M32" s="51"/>
      <c r="N32" s="56"/>
      <c r="O32" s="57"/>
      <c r="P32" s="69"/>
    </row>
    <row r="33" spans="1:16" ht="18.75" customHeight="1" x14ac:dyDescent="0.15">
      <c r="A33" s="83"/>
      <c r="B33" s="42" t="s">
        <v>123</v>
      </c>
      <c r="C33" s="42" t="s">
        <v>124</v>
      </c>
      <c r="D33" s="72">
        <v>0.16666666666666666</v>
      </c>
      <c r="E33" s="44" t="s">
        <v>64</v>
      </c>
      <c r="F33" s="44">
        <f>ROUNDUP(D33*0.75,2)</f>
        <v>0.13</v>
      </c>
      <c r="G33" s="45">
        <f>ROUNDUP((K4*D33)+(K5*D33*0.75)+(K6*(D33*2)),0)</f>
        <v>0</v>
      </c>
      <c r="H33" s="45">
        <f>G33</f>
        <v>0</v>
      </c>
      <c r="I33" s="103" t="s">
        <v>96</v>
      </c>
      <c r="J33" s="104"/>
      <c r="K33" s="46"/>
      <c r="L33" s="47"/>
      <c r="M33" s="43"/>
      <c r="N33" s="48"/>
      <c r="O33" s="49"/>
      <c r="P33" s="68"/>
    </row>
    <row r="34" spans="1:16" ht="18.75" customHeight="1" x14ac:dyDescent="0.15">
      <c r="A34" s="83"/>
      <c r="B34" s="42"/>
      <c r="C34" s="42"/>
      <c r="D34" s="43"/>
      <c r="E34" s="44"/>
      <c r="F34" s="44"/>
      <c r="G34" s="45"/>
      <c r="H34" s="45"/>
      <c r="I34" s="101"/>
      <c r="J34" s="101"/>
      <c r="K34" s="46"/>
      <c r="L34" s="47"/>
      <c r="M34" s="43"/>
      <c r="N34" s="48"/>
      <c r="O34" s="49"/>
      <c r="P34" s="68"/>
    </row>
    <row r="35" spans="1:16" ht="18.75" customHeight="1" thickBot="1" x14ac:dyDescent="0.2">
      <c r="A35" s="84"/>
      <c r="B35" s="59"/>
      <c r="C35" s="59"/>
      <c r="D35" s="60"/>
      <c r="E35" s="61"/>
      <c r="F35" s="61"/>
      <c r="G35" s="62"/>
      <c r="H35" s="62"/>
      <c r="I35" s="105"/>
      <c r="J35" s="105"/>
      <c r="K35" s="63"/>
      <c r="L35" s="64"/>
      <c r="M35" s="60"/>
      <c r="N35" s="65"/>
      <c r="O35" s="66"/>
      <c r="P35" s="70"/>
    </row>
  </sheetData>
  <mergeCells count="14">
    <mergeCell ref="I33:J35"/>
    <mergeCell ref="A9:A35"/>
    <mergeCell ref="I29:J32"/>
    <mergeCell ref="I8:J8"/>
    <mergeCell ref="K8:L8"/>
    <mergeCell ref="I9:J11"/>
    <mergeCell ref="I12:J20"/>
    <mergeCell ref="I21:J28"/>
    <mergeCell ref="A1:B1"/>
    <mergeCell ref="C1:K1"/>
    <mergeCell ref="K2:M2"/>
    <mergeCell ref="O6:P6"/>
    <mergeCell ref="A7:E7"/>
    <mergeCell ref="O7:P7"/>
  </mergeCells>
  <phoneticPr fontId="3"/>
  <printOptions horizontalCentered="1" verticalCentered="1"/>
  <pageMargins left="0.39370078740157483" right="0.39370078740157483" top="0.39370078740157483" bottom="0.39370078740157483" header="0.19685039370078741" footer="0.31496062992125984"/>
  <pageSetup paperSize="12" scale="4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3"/>
  <sheetViews>
    <sheetView showZeros="0" zoomScale="60" zoomScaleNormal="60" workbookViewId="0">
      <selection sqref="A1:B1"/>
    </sheetView>
  </sheetViews>
  <sheetFormatPr defaultRowHeight="18.75" customHeight="1" x14ac:dyDescent="0.15"/>
  <cols>
    <col min="1" max="1" width="4.125" style="17" customWidth="1"/>
    <col min="2" max="2" width="19.25" style="18" customWidth="1"/>
    <col min="3" max="3" width="21.375" style="18" customWidth="1"/>
    <col min="4" max="4" width="6.25" style="19" customWidth="1"/>
    <col min="5" max="5" width="4.125" style="20" customWidth="1"/>
    <col min="6" max="6" width="6.25" style="20" customWidth="1"/>
    <col min="7" max="7" width="7.125" style="21" customWidth="1"/>
    <col min="8" max="8" width="7.625" style="21" hidden="1" customWidth="1"/>
    <col min="9" max="9" width="43.375" style="22" customWidth="1"/>
    <col min="10" max="10" width="3.375" style="22" customWidth="1"/>
    <col min="11" max="11" width="8.75" style="23" customWidth="1"/>
    <col min="12" max="12" width="8.75" style="24" customWidth="1"/>
    <col min="13" max="13" width="8.75" style="19" customWidth="1"/>
    <col min="14" max="14" width="8.75" style="25" customWidth="1"/>
    <col min="15" max="15" width="13.625" style="26" customWidth="1"/>
    <col min="16" max="16" width="10.875" style="26" customWidth="1"/>
    <col min="17" max="17" width="5.125" style="26" customWidth="1"/>
    <col min="18" max="249" width="9" style="2"/>
    <col min="250" max="250" width="4.125" style="2" customWidth="1"/>
    <col min="251" max="251" width="19.25" style="2" customWidth="1"/>
    <col min="252" max="252" width="21.375" style="2" customWidth="1"/>
    <col min="253" max="253" width="6.25" style="2" customWidth="1"/>
    <col min="254" max="254" width="4.125" style="2" customWidth="1"/>
    <col min="255" max="255" width="6.25" style="2" customWidth="1"/>
    <col min="256" max="256" width="7.125" style="2" customWidth="1"/>
    <col min="257" max="257" width="0" style="2" hidden="1" customWidth="1"/>
    <col min="258" max="258" width="43.375" style="2" customWidth="1"/>
    <col min="259" max="259" width="3.375" style="2" customWidth="1"/>
    <col min="260" max="263" width="8.75" style="2" customWidth="1"/>
    <col min="264" max="264" width="13.625" style="2" customWidth="1"/>
    <col min="265" max="265" width="10.875" style="2" customWidth="1"/>
    <col min="266" max="266" width="5.125" style="2" customWidth="1"/>
    <col min="267" max="267" width="4.5" style="2" customWidth="1"/>
    <col min="268" max="268" width="24.375" style="2" customWidth="1"/>
    <col min="269" max="269" width="21.25" style="2" customWidth="1"/>
    <col min="270" max="270" width="10" style="2" customWidth="1"/>
    <col min="271" max="273" width="18" style="2" customWidth="1"/>
    <col min="274" max="505" width="9" style="2"/>
    <col min="506" max="506" width="4.125" style="2" customWidth="1"/>
    <col min="507" max="507" width="19.25" style="2" customWidth="1"/>
    <col min="508" max="508" width="21.375" style="2" customWidth="1"/>
    <col min="509" max="509" width="6.25" style="2" customWidth="1"/>
    <col min="510" max="510" width="4.125" style="2" customWidth="1"/>
    <col min="511" max="511" width="6.25" style="2" customWidth="1"/>
    <col min="512" max="512" width="7.125" style="2" customWidth="1"/>
    <col min="513" max="513" width="0" style="2" hidden="1" customWidth="1"/>
    <col min="514" max="514" width="43.375" style="2" customWidth="1"/>
    <col min="515" max="515" width="3.375" style="2" customWidth="1"/>
    <col min="516" max="519" width="8.75" style="2" customWidth="1"/>
    <col min="520" max="520" width="13.625" style="2" customWidth="1"/>
    <col min="521" max="521" width="10.875" style="2" customWidth="1"/>
    <col min="522" max="522" width="5.125" style="2" customWidth="1"/>
    <col min="523" max="523" width="4.5" style="2" customWidth="1"/>
    <col min="524" max="524" width="24.375" style="2" customWidth="1"/>
    <col min="525" max="525" width="21.25" style="2" customWidth="1"/>
    <col min="526" max="526" width="10" style="2" customWidth="1"/>
    <col min="527" max="529" width="18" style="2" customWidth="1"/>
    <col min="530" max="761" width="9" style="2"/>
    <col min="762" max="762" width="4.125" style="2" customWidth="1"/>
    <col min="763" max="763" width="19.25" style="2" customWidth="1"/>
    <col min="764" max="764" width="21.375" style="2" customWidth="1"/>
    <col min="765" max="765" width="6.25" style="2" customWidth="1"/>
    <col min="766" max="766" width="4.125" style="2" customWidth="1"/>
    <col min="767" max="767" width="6.25" style="2" customWidth="1"/>
    <col min="768" max="768" width="7.125" style="2" customWidth="1"/>
    <col min="769" max="769" width="0" style="2" hidden="1" customWidth="1"/>
    <col min="770" max="770" width="43.375" style="2" customWidth="1"/>
    <col min="771" max="771" width="3.375" style="2" customWidth="1"/>
    <col min="772" max="775" width="8.75" style="2" customWidth="1"/>
    <col min="776" max="776" width="13.625" style="2" customWidth="1"/>
    <col min="777" max="777" width="10.875" style="2" customWidth="1"/>
    <col min="778" max="778" width="5.125" style="2" customWidth="1"/>
    <col min="779" max="779" width="4.5" style="2" customWidth="1"/>
    <col min="780" max="780" width="24.375" style="2" customWidth="1"/>
    <col min="781" max="781" width="21.25" style="2" customWidth="1"/>
    <col min="782" max="782" width="10" style="2" customWidth="1"/>
    <col min="783" max="785" width="18" style="2" customWidth="1"/>
    <col min="786" max="1017" width="9" style="2"/>
    <col min="1018" max="1018" width="4.125" style="2" customWidth="1"/>
    <col min="1019" max="1019" width="19.25" style="2" customWidth="1"/>
    <col min="1020" max="1020" width="21.375" style="2" customWidth="1"/>
    <col min="1021" max="1021" width="6.25" style="2" customWidth="1"/>
    <col min="1022" max="1022" width="4.125" style="2" customWidth="1"/>
    <col min="1023" max="1023" width="6.25" style="2" customWidth="1"/>
    <col min="1024" max="1024" width="7.125" style="2" customWidth="1"/>
    <col min="1025" max="1025" width="0" style="2" hidden="1" customWidth="1"/>
    <col min="1026" max="1026" width="43.375" style="2" customWidth="1"/>
    <col min="1027" max="1027" width="3.375" style="2" customWidth="1"/>
    <col min="1028" max="1031" width="8.75" style="2" customWidth="1"/>
    <col min="1032" max="1032" width="13.625" style="2" customWidth="1"/>
    <col min="1033" max="1033" width="10.875" style="2" customWidth="1"/>
    <col min="1034" max="1034" width="5.125" style="2" customWidth="1"/>
    <col min="1035" max="1035" width="4.5" style="2" customWidth="1"/>
    <col min="1036" max="1036" width="24.375" style="2" customWidth="1"/>
    <col min="1037" max="1037" width="21.25" style="2" customWidth="1"/>
    <col min="1038" max="1038" width="10" style="2" customWidth="1"/>
    <col min="1039" max="1041" width="18" style="2" customWidth="1"/>
    <col min="1042" max="1273" width="9" style="2"/>
    <col min="1274" max="1274" width="4.125" style="2" customWidth="1"/>
    <col min="1275" max="1275" width="19.25" style="2" customWidth="1"/>
    <col min="1276" max="1276" width="21.375" style="2" customWidth="1"/>
    <col min="1277" max="1277" width="6.25" style="2" customWidth="1"/>
    <col min="1278" max="1278" width="4.125" style="2" customWidth="1"/>
    <col min="1279" max="1279" width="6.25" style="2" customWidth="1"/>
    <col min="1280" max="1280" width="7.125" style="2" customWidth="1"/>
    <col min="1281" max="1281" width="0" style="2" hidden="1" customWidth="1"/>
    <col min="1282" max="1282" width="43.375" style="2" customWidth="1"/>
    <col min="1283" max="1283" width="3.375" style="2" customWidth="1"/>
    <col min="1284" max="1287" width="8.75" style="2" customWidth="1"/>
    <col min="1288" max="1288" width="13.625" style="2" customWidth="1"/>
    <col min="1289" max="1289" width="10.875" style="2" customWidth="1"/>
    <col min="1290" max="1290" width="5.125" style="2" customWidth="1"/>
    <col min="1291" max="1291" width="4.5" style="2" customWidth="1"/>
    <col min="1292" max="1292" width="24.375" style="2" customWidth="1"/>
    <col min="1293" max="1293" width="21.25" style="2" customWidth="1"/>
    <col min="1294" max="1294" width="10" style="2" customWidth="1"/>
    <col min="1295" max="1297" width="18" style="2" customWidth="1"/>
    <col min="1298" max="1529" width="9" style="2"/>
    <col min="1530" max="1530" width="4.125" style="2" customWidth="1"/>
    <col min="1531" max="1531" width="19.25" style="2" customWidth="1"/>
    <col min="1532" max="1532" width="21.375" style="2" customWidth="1"/>
    <col min="1533" max="1533" width="6.25" style="2" customWidth="1"/>
    <col min="1534" max="1534" width="4.125" style="2" customWidth="1"/>
    <col min="1535" max="1535" width="6.25" style="2" customWidth="1"/>
    <col min="1536" max="1536" width="7.125" style="2" customWidth="1"/>
    <col min="1537" max="1537" width="0" style="2" hidden="1" customWidth="1"/>
    <col min="1538" max="1538" width="43.375" style="2" customWidth="1"/>
    <col min="1539" max="1539" width="3.375" style="2" customWidth="1"/>
    <col min="1540" max="1543" width="8.75" style="2" customWidth="1"/>
    <col min="1544" max="1544" width="13.625" style="2" customWidth="1"/>
    <col min="1545" max="1545" width="10.875" style="2" customWidth="1"/>
    <col min="1546" max="1546" width="5.125" style="2" customWidth="1"/>
    <col min="1547" max="1547" width="4.5" style="2" customWidth="1"/>
    <col min="1548" max="1548" width="24.375" style="2" customWidth="1"/>
    <col min="1549" max="1549" width="21.25" style="2" customWidth="1"/>
    <col min="1550" max="1550" width="10" style="2" customWidth="1"/>
    <col min="1551" max="1553" width="18" style="2" customWidth="1"/>
    <col min="1554" max="1785" width="9" style="2"/>
    <col min="1786" max="1786" width="4.125" style="2" customWidth="1"/>
    <col min="1787" max="1787" width="19.25" style="2" customWidth="1"/>
    <col min="1788" max="1788" width="21.375" style="2" customWidth="1"/>
    <col min="1789" max="1789" width="6.25" style="2" customWidth="1"/>
    <col min="1790" max="1790" width="4.125" style="2" customWidth="1"/>
    <col min="1791" max="1791" width="6.25" style="2" customWidth="1"/>
    <col min="1792" max="1792" width="7.125" style="2" customWidth="1"/>
    <col min="1793" max="1793" width="0" style="2" hidden="1" customWidth="1"/>
    <col min="1794" max="1794" width="43.375" style="2" customWidth="1"/>
    <col min="1795" max="1795" width="3.375" style="2" customWidth="1"/>
    <col min="1796" max="1799" width="8.75" style="2" customWidth="1"/>
    <col min="1800" max="1800" width="13.625" style="2" customWidth="1"/>
    <col min="1801" max="1801" width="10.875" style="2" customWidth="1"/>
    <col min="1802" max="1802" width="5.125" style="2" customWidth="1"/>
    <col min="1803" max="1803" width="4.5" style="2" customWidth="1"/>
    <col min="1804" max="1804" width="24.375" style="2" customWidth="1"/>
    <col min="1805" max="1805" width="21.25" style="2" customWidth="1"/>
    <col min="1806" max="1806" width="10" style="2" customWidth="1"/>
    <col min="1807" max="1809" width="18" style="2" customWidth="1"/>
    <col min="1810" max="2041" width="9" style="2"/>
    <col min="2042" max="2042" width="4.125" style="2" customWidth="1"/>
    <col min="2043" max="2043" width="19.25" style="2" customWidth="1"/>
    <col min="2044" max="2044" width="21.375" style="2" customWidth="1"/>
    <col min="2045" max="2045" width="6.25" style="2" customWidth="1"/>
    <col min="2046" max="2046" width="4.125" style="2" customWidth="1"/>
    <col min="2047" max="2047" width="6.25" style="2" customWidth="1"/>
    <col min="2048" max="2048" width="7.125" style="2" customWidth="1"/>
    <col min="2049" max="2049" width="0" style="2" hidden="1" customWidth="1"/>
    <col min="2050" max="2050" width="43.375" style="2" customWidth="1"/>
    <col min="2051" max="2051" width="3.375" style="2" customWidth="1"/>
    <col min="2052" max="2055" width="8.75" style="2" customWidth="1"/>
    <col min="2056" max="2056" width="13.625" style="2" customWidth="1"/>
    <col min="2057" max="2057" width="10.875" style="2" customWidth="1"/>
    <col min="2058" max="2058" width="5.125" style="2" customWidth="1"/>
    <col min="2059" max="2059" width="4.5" style="2" customWidth="1"/>
    <col min="2060" max="2060" width="24.375" style="2" customWidth="1"/>
    <col min="2061" max="2061" width="21.25" style="2" customWidth="1"/>
    <col min="2062" max="2062" width="10" style="2" customWidth="1"/>
    <col min="2063" max="2065" width="18" style="2" customWidth="1"/>
    <col min="2066" max="2297" width="9" style="2"/>
    <col min="2298" max="2298" width="4.125" style="2" customWidth="1"/>
    <col min="2299" max="2299" width="19.25" style="2" customWidth="1"/>
    <col min="2300" max="2300" width="21.375" style="2" customWidth="1"/>
    <col min="2301" max="2301" width="6.25" style="2" customWidth="1"/>
    <col min="2302" max="2302" width="4.125" style="2" customWidth="1"/>
    <col min="2303" max="2303" width="6.25" style="2" customWidth="1"/>
    <col min="2304" max="2304" width="7.125" style="2" customWidth="1"/>
    <col min="2305" max="2305" width="0" style="2" hidden="1" customWidth="1"/>
    <col min="2306" max="2306" width="43.375" style="2" customWidth="1"/>
    <col min="2307" max="2307" width="3.375" style="2" customWidth="1"/>
    <col min="2308" max="2311" width="8.75" style="2" customWidth="1"/>
    <col min="2312" max="2312" width="13.625" style="2" customWidth="1"/>
    <col min="2313" max="2313" width="10.875" style="2" customWidth="1"/>
    <col min="2314" max="2314" width="5.125" style="2" customWidth="1"/>
    <col min="2315" max="2315" width="4.5" style="2" customWidth="1"/>
    <col min="2316" max="2316" width="24.375" style="2" customWidth="1"/>
    <col min="2317" max="2317" width="21.25" style="2" customWidth="1"/>
    <col min="2318" max="2318" width="10" style="2" customWidth="1"/>
    <col min="2319" max="2321" width="18" style="2" customWidth="1"/>
    <col min="2322" max="2553" width="9" style="2"/>
    <col min="2554" max="2554" width="4.125" style="2" customWidth="1"/>
    <col min="2555" max="2555" width="19.25" style="2" customWidth="1"/>
    <col min="2556" max="2556" width="21.375" style="2" customWidth="1"/>
    <col min="2557" max="2557" width="6.25" style="2" customWidth="1"/>
    <col min="2558" max="2558" width="4.125" style="2" customWidth="1"/>
    <col min="2559" max="2559" width="6.25" style="2" customWidth="1"/>
    <col min="2560" max="2560" width="7.125" style="2" customWidth="1"/>
    <col min="2561" max="2561" width="0" style="2" hidden="1" customWidth="1"/>
    <col min="2562" max="2562" width="43.375" style="2" customWidth="1"/>
    <col min="2563" max="2563" width="3.375" style="2" customWidth="1"/>
    <col min="2564" max="2567" width="8.75" style="2" customWidth="1"/>
    <col min="2568" max="2568" width="13.625" style="2" customWidth="1"/>
    <col min="2569" max="2569" width="10.875" style="2" customWidth="1"/>
    <col min="2570" max="2570" width="5.125" style="2" customWidth="1"/>
    <col min="2571" max="2571" width="4.5" style="2" customWidth="1"/>
    <col min="2572" max="2572" width="24.375" style="2" customWidth="1"/>
    <col min="2573" max="2573" width="21.25" style="2" customWidth="1"/>
    <col min="2574" max="2574" width="10" style="2" customWidth="1"/>
    <col min="2575" max="2577" width="18" style="2" customWidth="1"/>
    <col min="2578" max="2809" width="9" style="2"/>
    <col min="2810" max="2810" width="4.125" style="2" customWidth="1"/>
    <col min="2811" max="2811" width="19.25" style="2" customWidth="1"/>
    <col min="2812" max="2812" width="21.375" style="2" customWidth="1"/>
    <col min="2813" max="2813" width="6.25" style="2" customWidth="1"/>
    <col min="2814" max="2814" width="4.125" style="2" customWidth="1"/>
    <col min="2815" max="2815" width="6.25" style="2" customWidth="1"/>
    <col min="2816" max="2816" width="7.125" style="2" customWidth="1"/>
    <col min="2817" max="2817" width="0" style="2" hidden="1" customWidth="1"/>
    <col min="2818" max="2818" width="43.375" style="2" customWidth="1"/>
    <col min="2819" max="2819" width="3.375" style="2" customWidth="1"/>
    <col min="2820" max="2823" width="8.75" style="2" customWidth="1"/>
    <col min="2824" max="2824" width="13.625" style="2" customWidth="1"/>
    <col min="2825" max="2825" width="10.875" style="2" customWidth="1"/>
    <col min="2826" max="2826" width="5.125" style="2" customWidth="1"/>
    <col min="2827" max="2827" width="4.5" style="2" customWidth="1"/>
    <col min="2828" max="2828" width="24.375" style="2" customWidth="1"/>
    <col min="2829" max="2829" width="21.25" style="2" customWidth="1"/>
    <col min="2830" max="2830" width="10" style="2" customWidth="1"/>
    <col min="2831" max="2833" width="18" style="2" customWidth="1"/>
    <col min="2834" max="3065" width="9" style="2"/>
    <col min="3066" max="3066" width="4.125" style="2" customWidth="1"/>
    <col min="3067" max="3067" width="19.25" style="2" customWidth="1"/>
    <col min="3068" max="3068" width="21.375" style="2" customWidth="1"/>
    <col min="3069" max="3069" width="6.25" style="2" customWidth="1"/>
    <col min="3070" max="3070" width="4.125" style="2" customWidth="1"/>
    <col min="3071" max="3071" width="6.25" style="2" customWidth="1"/>
    <col min="3072" max="3072" width="7.125" style="2" customWidth="1"/>
    <col min="3073" max="3073" width="0" style="2" hidden="1" customWidth="1"/>
    <col min="3074" max="3074" width="43.375" style="2" customWidth="1"/>
    <col min="3075" max="3075" width="3.375" style="2" customWidth="1"/>
    <col min="3076" max="3079" width="8.75" style="2" customWidth="1"/>
    <col min="3080" max="3080" width="13.625" style="2" customWidth="1"/>
    <col min="3081" max="3081" width="10.875" style="2" customWidth="1"/>
    <col min="3082" max="3082" width="5.125" style="2" customWidth="1"/>
    <col min="3083" max="3083" width="4.5" style="2" customWidth="1"/>
    <col min="3084" max="3084" width="24.375" style="2" customWidth="1"/>
    <col min="3085" max="3085" width="21.25" style="2" customWidth="1"/>
    <col min="3086" max="3086" width="10" style="2" customWidth="1"/>
    <col min="3087" max="3089" width="18" style="2" customWidth="1"/>
    <col min="3090" max="3321" width="9" style="2"/>
    <col min="3322" max="3322" width="4.125" style="2" customWidth="1"/>
    <col min="3323" max="3323" width="19.25" style="2" customWidth="1"/>
    <col min="3324" max="3324" width="21.375" style="2" customWidth="1"/>
    <col min="3325" max="3325" width="6.25" style="2" customWidth="1"/>
    <col min="3326" max="3326" width="4.125" style="2" customWidth="1"/>
    <col min="3327" max="3327" width="6.25" style="2" customWidth="1"/>
    <col min="3328" max="3328" width="7.125" style="2" customWidth="1"/>
    <col min="3329" max="3329" width="0" style="2" hidden="1" customWidth="1"/>
    <col min="3330" max="3330" width="43.375" style="2" customWidth="1"/>
    <col min="3331" max="3331" width="3.375" style="2" customWidth="1"/>
    <col min="3332" max="3335" width="8.75" style="2" customWidth="1"/>
    <col min="3336" max="3336" width="13.625" style="2" customWidth="1"/>
    <col min="3337" max="3337" width="10.875" style="2" customWidth="1"/>
    <col min="3338" max="3338" width="5.125" style="2" customWidth="1"/>
    <col min="3339" max="3339" width="4.5" style="2" customWidth="1"/>
    <col min="3340" max="3340" width="24.375" style="2" customWidth="1"/>
    <col min="3341" max="3341" width="21.25" style="2" customWidth="1"/>
    <col min="3342" max="3342" width="10" style="2" customWidth="1"/>
    <col min="3343" max="3345" width="18" style="2" customWidth="1"/>
    <col min="3346" max="3577" width="9" style="2"/>
    <col min="3578" max="3578" width="4.125" style="2" customWidth="1"/>
    <col min="3579" max="3579" width="19.25" style="2" customWidth="1"/>
    <col min="3580" max="3580" width="21.375" style="2" customWidth="1"/>
    <col min="3581" max="3581" width="6.25" style="2" customWidth="1"/>
    <col min="3582" max="3582" width="4.125" style="2" customWidth="1"/>
    <col min="3583" max="3583" width="6.25" style="2" customWidth="1"/>
    <col min="3584" max="3584" width="7.125" style="2" customWidth="1"/>
    <col min="3585" max="3585" width="0" style="2" hidden="1" customWidth="1"/>
    <col min="3586" max="3586" width="43.375" style="2" customWidth="1"/>
    <col min="3587" max="3587" width="3.375" style="2" customWidth="1"/>
    <col min="3588" max="3591" width="8.75" style="2" customWidth="1"/>
    <col min="3592" max="3592" width="13.625" style="2" customWidth="1"/>
    <col min="3593" max="3593" width="10.875" style="2" customWidth="1"/>
    <col min="3594" max="3594" width="5.125" style="2" customWidth="1"/>
    <col min="3595" max="3595" width="4.5" style="2" customWidth="1"/>
    <col min="3596" max="3596" width="24.375" style="2" customWidth="1"/>
    <col min="3597" max="3597" width="21.25" style="2" customWidth="1"/>
    <col min="3598" max="3598" width="10" style="2" customWidth="1"/>
    <col min="3599" max="3601" width="18" style="2" customWidth="1"/>
    <col min="3602" max="3833" width="9" style="2"/>
    <col min="3834" max="3834" width="4.125" style="2" customWidth="1"/>
    <col min="3835" max="3835" width="19.25" style="2" customWidth="1"/>
    <col min="3836" max="3836" width="21.375" style="2" customWidth="1"/>
    <col min="3837" max="3837" width="6.25" style="2" customWidth="1"/>
    <col min="3838" max="3838" width="4.125" style="2" customWidth="1"/>
    <col min="3839" max="3839" width="6.25" style="2" customWidth="1"/>
    <col min="3840" max="3840" width="7.125" style="2" customWidth="1"/>
    <col min="3841" max="3841" width="0" style="2" hidden="1" customWidth="1"/>
    <col min="3842" max="3842" width="43.375" style="2" customWidth="1"/>
    <col min="3843" max="3843" width="3.375" style="2" customWidth="1"/>
    <col min="3844" max="3847" width="8.75" style="2" customWidth="1"/>
    <col min="3848" max="3848" width="13.625" style="2" customWidth="1"/>
    <col min="3849" max="3849" width="10.875" style="2" customWidth="1"/>
    <col min="3850" max="3850" width="5.125" style="2" customWidth="1"/>
    <col min="3851" max="3851" width="4.5" style="2" customWidth="1"/>
    <col min="3852" max="3852" width="24.375" style="2" customWidth="1"/>
    <col min="3853" max="3853" width="21.25" style="2" customWidth="1"/>
    <col min="3854" max="3854" width="10" style="2" customWidth="1"/>
    <col min="3855" max="3857" width="18" style="2" customWidth="1"/>
    <col min="3858" max="4089" width="9" style="2"/>
    <col min="4090" max="4090" width="4.125" style="2" customWidth="1"/>
    <col min="4091" max="4091" width="19.25" style="2" customWidth="1"/>
    <col min="4092" max="4092" width="21.375" style="2" customWidth="1"/>
    <col min="4093" max="4093" width="6.25" style="2" customWidth="1"/>
    <col min="4094" max="4094" width="4.125" style="2" customWidth="1"/>
    <col min="4095" max="4095" width="6.25" style="2" customWidth="1"/>
    <col min="4096" max="4096" width="7.125" style="2" customWidth="1"/>
    <col min="4097" max="4097" width="0" style="2" hidden="1" customWidth="1"/>
    <col min="4098" max="4098" width="43.375" style="2" customWidth="1"/>
    <col min="4099" max="4099" width="3.375" style="2" customWidth="1"/>
    <col min="4100" max="4103" width="8.75" style="2" customWidth="1"/>
    <col min="4104" max="4104" width="13.625" style="2" customWidth="1"/>
    <col min="4105" max="4105" width="10.875" style="2" customWidth="1"/>
    <col min="4106" max="4106" width="5.125" style="2" customWidth="1"/>
    <col min="4107" max="4107" width="4.5" style="2" customWidth="1"/>
    <col min="4108" max="4108" width="24.375" style="2" customWidth="1"/>
    <col min="4109" max="4109" width="21.25" style="2" customWidth="1"/>
    <col min="4110" max="4110" width="10" style="2" customWidth="1"/>
    <col min="4111" max="4113" width="18" style="2" customWidth="1"/>
    <col min="4114" max="4345" width="9" style="2"/>
    <col min="4346" max="4346" width="4.125" style="2" customWidth="1"/>
    <col min="4347" max="4347" width="19.25" style="2" customWidth="1"/>
    <col min="4348" max="4348" width="21.375" style="2" customWidth="1"/>
    <col min="4349" max="4349" width="6.25" style="2" customWidth="1"/>
    <col min="4350" max="4350" width="4.125" style="2" customWidth="1"/>
    <col min="4351" max="4351" width="6.25" style="2" customWidth="1"/>
    <col min="4352" max="4352" width="7.125" style="2" customWidth="1"/>
    <col min="4353" max="4353" width="0" style="2" hidden="1" customWidth="1"/>
    <col min="4354" max="4354" width="43.375" style="2" customWidth="1"/>
    <col min="4355" max="4355" width="3.375" style="2" customWidth="1"/>
    <col min="4356" max="4359" width="8.75" style="2" customWidth="1"/>
    <col min="4360" max="4360" width="13.625" style="2" customWidth="1"/>
    <col min="4361" max="4361" width="10.875" style="2" customWidth="1"/>
    <col min="4362" max="4362" width="5.125" style="2" customWidth="1"/>
    <col min="4363" max="4363" width="4.5" style="2" customWidth="1"/>
    <col min="4364" max="4364" width="24.375" style="2" customWidth="1"/>
    <col min="4365" max="4365" width="21.25" style="2" customWidth="1"/>
    <col min="4366" max="4366" width="10" style="2" customWidth="1"/>
    <col min="4367" max="4369" width="18" style="2" customWidth="1"/>
    <col min="4370" max="4601" width="9" style="2"/>
    <col min="4602" max="4602" width="4.125" style="2" customWidth="1"/>
    <col min="4603" max="4603" width="19.25" style="2" customWidth="1"/>
    <col min="4604" max="4604" width="21.375" style="2" customWidth="1"/>
    <col min="4605" max="4605" width="6.25" style="2" customWidth="1"/>
    <col min="4606" max="4606" width="4.125" style="2" customWidth="1"/>
    <col min="4607" max="4607" width="6.25" style="2" customWidth="1"/>
    <col min="4608" max="4608" width="7.125" style="2" customWidth="1"/>
    <col min="4609" max="4609" width="0" style="2" hidden="1" customWidth="1"/>
    <col min="4610" max="4610" width="43.375" style="2" customWidth="1"/>
    <col min="4611" max="4611" width="3.375" style="2" customWidth="1"/>
    <col min="4612" max="4615" width="8.75" style="2" customWidth="1"/>
    <col min="4616" max="4616" width="13.625" style="2" customWidth="1"/>
    <col min="4617" max="4617" width="10.875" style="2" customWidth="1"/>
    <col min="4618" max="4618" width="5.125" style="2" customWidth="1"/>
    <col min="4619" max="4619" width="4.5" style="2" customWidth="1"/>
    <col min="4620" max="4620" width="24.375" style="2" customWidth="1"/>
    <col min="4621" max="4621" width="21.25" style="2" customWidth="1"/>
    <col min="4622" max="4622" width="10" style="2" customWidth="1"/>
    <col min="4623" max="4625" width="18" style="2" customWidth="1"/>
    <col min="4626" max="4857" width="9" style="2"/>
    <col min="4858" max="4858" width="4.125" style="2" customWidth="1"/>
    <col min="4859" max="4859" width="19.25" style="2" customWidth="1"/>
    <col min="4860" max="4860" width="21.375" style="2" customWidth="1"/>
    <col min="4861" max="4861" width="6.25" style="2" customWidth="1"/>
    <col min="4862" max="4862" width="4.125" style="2" customWidth="1"/>
    <col min="4863" max="4863" width="6.25" style="2" customWidth="1"/>
    <col min="4864" max="4864" width="7.125" style="2" customWidth="1"/>
    <col min="4865" max="4865" width="0" style="2" hidden="1" customWidth="1"/>
    <col min="4866" max="4866" width="43.375" style="2" customWidth="1"/>
    <col min="4867" max="4867" width="3.375" style="2" customWidth="1"/>
    <col min="4868" max="4871" width="8.75" style="2" customWidth="1"/>
    <col min="4872" max="4872" width="13.625" style="2" customWidth="1"/>
    <col min="4873" max="4873" width="10.875" style="2" customWidth="1"/>
    <col min="4874" max="4874" width="5.125" style="2" customWidth="1"/>
    <col min="4875" max="4875" width="4.5" style="2" customWidth="1"/>
    <col min="4876" max="4876" width="24.375" style="2" customWidth="1"/>
    <col min="4877" max="4877" width="21.25" style="2" customWidth="1"/>
    <col min="4878" max="4878" width="10" style="2" customWidth="1"/>
    <col min="4879" max="4881" width="18" style="2" customWidth="1"/>
    <col min="4882" max="5113" width="9" style="2"/>
    <col min="5114" max="5114" width="4.125" style="2" customWidth="1"/>
    <col min="5115" max="5115" width="19.25" style="2" customWidth="1"/>
    <col min="5116" max="5116" width="21.375" style="2" customWidth="1"/>
    <col min="5117" max="5117" width="6.25" style="2" customWidth="1"/>
    <col min="5118" max="5118" width="4.125" style="2" customWidth="1"/>
    <col min="5119" max="5119" width="6.25" style="2" customWidth="1"/>
    <col min="5120" max="5120" width="7.125" style="2" customWidth="1"/>
    <col min="5121" max="5121" width="0" style="2" hidden="1" customWidth="1"/>
    <col min="5122" max="5122" width="43.375" style="2" customWidth="1"/>
    <col min="5123" max="5123" width="3.375" style="2" customWidth="1"/>
    <col min="5124" max="5127" width="8.75" style="2" customWidth="1"/>
    <col min="5128" max="5128" width="13.625" style="2" customWidth="1"/>
    <col min="5129" max="5129" width="10.875" style="2" customWidth="1"/>
    <col min="5130" max="5130" width="5.125" style="2" customWidth="1"/>
    <col min="5131" max="5131" width="4.5" style="2" customWidth="1"/>
    <col min="5132" max="5132" width="24.375" style="2" customWidth="1"/>
    <col min="5133" max="5133" width="21.25" style="2" customWidth="1"/>
    <col min="5134" max="5134" width="10" style="2" customWidth="1"/>
    <col min="5135" max="5137" width="18" style="2" customWidth="1"/>
    <col min="5138" max="5369" width="9" style="2"/>
    <col min="5370" max="5370" width="4.125" style="2" customWidth="1"/>
    <col min="5371" max="5371" width="19.25" style="2" customWidth="1"/>
    <col min="5372" max="5372" width="21.375" style="2" customWidth="1"/>
    <col min="5373" max="5373" width="6.25" style="2" customWidth="1"/>
    <col min="5374" max="5374" width="4.125" style="2" customWidth="1"/>
    <col min="5375" max="5375" width="6.25" style="2" customWidth="1"/>
    <col min="5376" max="5376" width="7.125" style="2" customWidth="1"/>
    <col min="5377" max="5377" width="0" style="2" hidden="1" customWidth="1"/>
    <col min="5378" max="5378" width="43.375" style="2" customWidth="1"/>
    <col min="5379" max="5379" width="3.375" style="2" customWidth="1"/>
    <col min="5380" max="5383" width="8.75" style="2" customWidth="1"/>
    <col min="5384" max="5384" width="13.625" style="2" customWidth="1"/>
    <col min="5385" max="5385" width="10.875" style="2" customWidth="1"/>
    <col min="5386" max="5386" width="5.125" style="2" customWidth="1"/>
    <col min="5387" max="5387" width="4.5" style="2" customWidth="1"/>
    <col min="5388" max="5388" width="24.375" style="2" customWidth="1"/>
    <col min="5389" max="5389" width="21.25" style="2" customWidth="1"/>
    <col min="5390" max="5390" width="10" style="2" customWidth="1"/>
    <col min="5391" max="5393" width="18" style="2" customWidth="1"/>
    <col min="5394" max="5625" width="9" style="2"/>
    <col min="5626" max="5626" width="4.125" style="2" customWidth="1"/>
    <col min="5627" max="5627" width="19.25" style="2" customWidth="1"/>
    <col min="5628" max="5628" width="21.375" style="2" customWidth="1"/>
    <col min="5629" max="5629" width="6.25" style="2" customWidth="1"/>
    <col min="5630" max="5630" width="4.125" style="2" customWidth="1"/>
    <col min="5631" max="5631" width="6.25" style="2" customWidth="1"/>
    <col min="5632" max="5632" width="7.125" style="2" customWidth="1"/>
    <col min="5633" max="5633" width="0" style="2" hidden="1" customWidth="1"/>
    <col min="5634" max="5634" width="43.375" style="2" customWidth="1"/>
    <col min="5635" max="5635" width="3.375" style="2" customWidth="1"/>
    <col min="5636" max="5639" width="8.75" style="2" customWidth="1"/>
    <col min="5640" max="5640" width="13.625" style="2" customWidth="1"/>
    <col min="5641" max="5641" width="10.875" style="2" customWidth="1"/>
    <col min="5642" max="5642" width="5.125" style="2" customWidth="1"/>
    <col min="5643" max="5643" width="4.5" style="2" customWidth="1"/>
    <col min="5644" max="5644" width="24.375" style="2" customWidth="1"/>
    <col min="5645" max="5645" width="21.25" style="2" customWidth="1"/>
    <col min="5646" max="5646" width="10" style="2" customWidth="1"/>
    <col min="5647" max="5649" width="18" style="2" customWidth="1"/>
    <col min="5650" max="5881" width="9" style="2"/>
    <col min="5882" max="5882" width="4.125" style="2" customWidth="1"/>
    <col min="5883" max="5883" width="19.25" style="2" customWidth="1"/>
    <col min="5884" max="5884" width="21.375" style="2" customWidth="1"/>
    <col min="5885" max="5885" width="6.25" style="2" customWidth="1"/>
    <col min="5886" max="5886" width="4.125" style="2" customWidth="1"/>
    <col min="5887" max="5887" width="6.25" style="2" customWidth="1"/>
    <col min="5888" max="5888" width="7.125" style="2" customWidth="1"/>
    <col min="5889" max="5889" width="0" style="2" hidden="1" customWidth="1"/>
    <col min="5890" max="5890" width="43.375" style="2" customWidth="1"/>
    <col min="5891" max="5891" width="3.375" style="2" customWidth="1"/>
    <col min="5892" max="5895" width="8.75" style="2" customWidth="1"/>
    <col min="5896" max="5896" width="13.625" style="2" customWidth="1"/>
    <col min="5897" max="5897" width="10.875" style="2" customWidth="1"/>
    <col min="5898" max="5898" width="5.125" style="2" customWidth="1"/>
    <col min="5899" max="5899" width="4.5" style="2" customWidth="1"/>
    <col min="5900" max="5900" width="24.375" style="2" customWidth="1"/>
    <col min="5901" max="5901" width="21.25" style="2" customWidth="1"/>
    <col min="5902" max="5902" width="10" style="2" customWidth="1"/>
    <col min="5903" max="5905" width="18" style="2" customWidth="1"/>
    <col min="5906" max="6137" width="9" style="2"/>
    <col min="6138" max="6138" width="4.125" style="2" customWidth="1"/>
    <col min="6139" max="6139" width="19.25" style="2" customWidth="1"/>
    <col min="6140" max="6140" width="21.375" style="2" customWidth="1"/>
    <col min="6141" max="6141" width="6.25" style="2" customWidth="1"/>
    <col min="6142" max="6142" width="4.125" style="2" customWidth="1"/>
    <col min="6143" max="6143" width="6.25" style="2" customWidth="1"/>
    <col min="6144" max="6144" width="7.125" style="2" customWidth="1"/>
    <col min="6145" max="6145" width="0" style="2" hidden="1" customWidth="1"/>
    <col min="6146" max="6146" width="43.375" style="2" customWidth="1"/>
    <col min="6147" max="6147" width="3.375" style="2" customWidth="1"/>
    <col min="6148" max="6151" width="8.75" style="2" customWidth="1"/>
    <col min="6152" max="6152" width="13.625" style="2" customWidth="1"/>
    <col min="6153" max="6153" width="10.875" style="2" customWidth="1"/>
    <col min="6154" max="6154" width="5.125" style="2" customWidth="1"/>
    <col min="6155" max="6155" width="4.5" style="2" customWidth="1"/>
    <col min="6156" max="6156" width="24.375" style="2" customWidth="1"/>
    <col min="6157" max="6157" width="21.25" style="2" customWidth="1"/>
    <col min="6158" max="6158" width="10" style="2" customWidth="1"/>
    <col min="6159" max="6161" width="18" style="2" customWidth="1"/>
    <col min="6162" max="6393" width="9" style="2"/>
    <col min="6394" max="6394" width="4.125" style="2" customWidth="1"/>
    <col min="6395" max="6395" width="19.25" style="2" customWidth="1"/>
    <col min="6396" max="6396" width="21.375" style="2" customWidth="1"/>
    <col min="6397" max="6397" width="6.25" style="2" customWidth="1"/>
    <col min="6398" max="6398" width="4.125" style="2" customWidth="1"/>
    <col min="6399" max="6399" width="6.25" style="2" customWidth="1"/>
    <col min="6400" max="6400" width="7.125" style="2" customWidth="1"/>
    <col min="6401" max="6401" width="0" style="2" hidden="1" customWidth="1"/>
    <col min="6402" max="6402" width="43.375" style="2" customWidth="1"/>
    <col min="6403" max="6403" width="3.375" style="2" customWidth="1"/>
    <col min="6404" max="6407" width="8.75" style="2" customWidth="1"/>
    <col min="6408" max="6408" width="13.625" style="2" customWidth="1"/>
    <col min="6409" max="6409" width="10.875" style="2" customWidth="1"/>
    <col min="6410" max="6410" width="5.125" style="2" customWidth="1"/>
    <col min="6411" max="6411" width="4.5" style="2" customWidth="1"/>
    <col min="6412" max="6412" width="24.375" style="2" customWidth="1"/>
    <col min="6413" max="6413" width="21.25" style="2" customWidth="1"/>
    <col min="6414" max="6414" width="10" style="2" customWidth="1"/>
    <col min="6415" max="6417" width="18" style="2" customWidth="1"/>
    <col min="6418" max="6649" width="9" style="2"/>
    <col min="6650" max="6650" width="4.125" style="2" customWidth="1"/>
    <col min="6651" max="6651" width="19.25" style="2" customWidth="1"/>
    <col min="6652" max="6652" width="21.375" style="2" customWidth="1"/>
    <col min="6653" max="6653" width="6.25" style="2" customWidth="1"/>
    <col min="6654" max="6654" width="4.125" style="2" customWidth="1"/>
    <col min="6655" max="6655" width="6.25" style="2" customWidth="1"/>
    <col min="6656" max="6656" width="7.125" style="2" customWidth="1"/>
    <col min="6657" max="6657" width="0" style="2" hidden="1" customWidth="1"/>
    <col min="6658" max="6658" width="43.375" style="2" customWidth="1"/>
    <col min="6659" max="6659" width="3.375" style="2" customWidth="1"/>
    <col min="6660" max="6663" width="8.75" style="2" customWidth="1"/>
    <col min="6664" max="6664" width="13.625" style="2" customWidth="1"/>
    <col min="6665" max="6665" width="10.875" style="2" customWidth="1"/>
    <col min="6666" max="6666" width="5.125" style="2" customWidth="1"/>
    <col min="6667" max="6667" width="4.5" style="2" customWidth="1"/>
    <col min="6668" max="6668" width="24.375" style="2" customWidth="1"/>
    <col min="6669" max="6669" width="21.25" style="2" customWidth="1"/>
    <col min="6670" max="6670" width="10" style="2" customWidth="1"/>
    <col min="6671" max="6673" width="18" style="2" customWidth="1"/>
    <col min="6674" max="6905" width="9" style="2"/>
    <col min="6906" max="6906" width="4.125" style="2" customWidth="1"/>
    <col min="6907" max="6907" width="19.25" style="2" customWidth="1"/>
    <col min="6908" max="6908" width="21.375" style="2" customWidth="1"/>
    <col min="6909" max="6909" width="6.25" style="2" customWidth="1"/>
    <col min="6910" max="6910" width="4.125" style="2" customWidth="1"/>
    <col min="6911" max="6911" width="6.25" style="2" customWidth="1"/>
    <col min="6912" max="6912" width="7.125" style="2" customWidth="1"/>
    <col min="6913" max="6913" width="0" style="2" hidden="1" customWidth="1"/>
    <col min="6914" max="6914" width="43.375" style="2" customWidth="1"/>
    <col min="6915" max="6915" width="3.375" style="2" customWidth="1"/>
    <col min="6916" max="6919" width="8.75" style="2" customWidth="1"/>
    <col min="6920" max="6920" width="13.625" style="2" customWidth="1"/>
    <col min="6921" max="6921" width="10.875" style="2" customWidth="1"/>
    <col min="6922" max="6922" width="5.125" style="2" customWidth="1"/>
    <col min="6923" max="6923" width="4.5" style="2" customWidth="1"/>
    <col min="6924" max="6924" width="24.375" style="2" customWidth="1"/>
    <col min="6925" max="6925" width="21.25" style="2" customWidth="1"/>
    <col min="6926" max="6926" width="10" style="2" customWidth="1"/>
    <col min="6927" max="6929" width="18" style="2" customWidth="1"/>
    <col min="6930" max="7161" width="9" style="2"/>
    <col min="7162" max="7162" width="4.125" style="2" customWidth="1"/>
    <col min="7163" max="7163" width="19.25" style="2" customWidth="1"/>
    <col min="7164" max="7164" width="21.375" style="2" customWidth="1"/>
    <col min="7165" max="7165" width="6.25" style="2" customWidth="1"/>
    <col min="7166" max="7166" width="4.125" style="2" customWidth="1"/>
    <col min="7167" max="7167" width="6.25" style="2" customWidth="1"/>
    <col min="7168" max="7168" width="7.125" style="2" customWidth="1"/>
    <col min="7169" max="7169" width="0" style="2" hidden="1" customWidth="1"/>
    <col min="7170" max="7170" width="43.375" style="2" customWidth="1"/>
    <col min="7171" max="7171" width="3.375" style="2" customWidth="1"/>
    <col min="7172" max="7175" width="8.75" style="2" customWidth="1"/>
    <col min="7176" max="7176" width="13.625" style="2" customWidth="1"/>
    <col min="7177" max="7177" width="10.875" style="2" customWidth="1"/>
    <col min="7178" max="7178" width="5.125" style="2" customWidth="1"/>
    <col min="7179" max="7179" width="4.5" style="2" customWidth="1"/>
    <col min="7180" max="7180" width="24.375" style="2" customWidth="1"/>
    <col min="7181" max="7181" width="21.25" style="2" customWidth="1"/>
    <col min="7182" max="7182" width="10" style="2" customWidth="1"/>
    <col min="7183" max="7185" width="18" style="2" customWidth="1"/>
    <col min="7186" max="7417" width="9" style="2"/>
    <col min="7418" max="7418" width="4.125" style="2" customWidth="1"/>
    <col min="7419" max="7419" width="19.25" style="2" customWidth="1"/>
    <col min="7420" max="7420" width="21.375" style="2" customWidth="1"/>
    <col min="7421" max="7421" width="6.25" style="2" customWidth="1"/>
    <col min="7422" max="7422" width="4.125" style="2" customWidth="1"/>
    <col min="7423" max="7423" width="6.25" style="2" customWidth="1"/>
    <col min="7424" max="7424" width="7.125" style="2" customWidth="1"/>
    <col min="7425" max="7425" width="0" style="2" hidden="1" customWidth="1"/>
    <col min="7426" max="7426" width="43.375" style="2" customWidth="1"/>
    <col min="7427" max="7427" width="3.375" style="2" customWidth="1"/>
    <col min="7428" max="7431" width="8.75" style="2" customWidth="1"/>
    <col min="7432" max="7432" width="13.625" style="2" customWidth="1"/>
    <col min="7433" max="7433" width="10.875" style="2" customWidth="1"/>
    <col min="7434" max="7434" width="5.125" style="2" customWidth="1"/>
    <col min="7435" max="7435" width="4.5" style="2" customWidth="1"/>
    <col min="7436" max="7436" width="24.375" style="2" customWidth="1"/>
    <col min="7437" max="7437" width="21.25" style="2" customWidth="1"/>
    <col min="7438" max="7438" width="10" style="2" customWidth="1"/>
    <col min="7439" max="7441" width="18" style="2" customWidth="1"/>
    <col min="7442" max="7673" width="9" style="2"/>
    <col min="7674" max="7674" width="4.125" style="2" customWidth="1"/>
    <col min="7675" max="7675" width="19.25" style="2" customWidth="1"/>
    <col min="7676" max="7676" width="21.375" style="2" customWidth="1"/>
    <col min="7677" max="7677" width="6.25" style="2" customWidth="1"/>
    <col min="7678" max="7678" width="4.125" style="2" customWidth="1"/>
    <col min="7679" max="7679" width="6.25" style="2" customWidth="1"/>
    <col min="7680" max="7680" width="7.125" style="2" customWidth="1"/>
    <col min="7681" max="7681" width="0" style="2" hidden="1" customWidth="1"/>
    <col min="7682" max="7682" width="43.375" style="2" customWidth="1"/>
    <col min="7683" max="7683" width="3.375" style="2" customWidth="1"/>
    <col min="7684" max="7687" width="8.75" style="2" customWidth="1"/>
    <col min="7688" max="7688" width="13.625" style="2" customWidth="1"/>
    <col min="7689" max="7689" width="10.875" style="2" customWidth="1"/>
    <col min="7690" max="7690" width="5.125" style="2" customWidth="1"/>
    <col min="7691" max="7691" width="4.5" style="2" customWidth="1"/>
    <col min="7692" max="7692" width="24.375" style="2" customWidth="1"/>
    <col min="7693" max="7693" width="21.25" style="2" customWidth="1"/>
    <col min="7694" max="7694" width="10" style="2" customWidth="1"/>
    <col min="7695" max="7697" width="18" style="2" customWidth="1"/>
    <col min="7698" max="7929" width="9" style="2"/>
    <col min="7930" max="7930" width="4.125" style="2" customWidth="1"/>
    <col min="7931" max="7931" width="19.25" style="2" customWidth="1"/>
    <col min="7932" max="7932" width="21.375" style="2" customWidth="1"/>
    <col min="7933" max="7933" width="6.25" style="2" customWidth="1"/>
    <col min="7934" max="7934" width="4.125" style="2" customWidth="1"/>
    <col min="7935" max="7935" width="6.25" style="2" customWidth="1"/>
    <col min="7936" max="7936" width="7.125" style="2" customWidth="1"/>
    <col min="7937" max="7937" width="0" style="2" hidden="1" customWidth="1"/>
    <col min="7938" max="7938" width="43.375" style="2" customWidth="1"/>
    <col min="7939" max="7939" width="3.375" style="2" customWidth="1"/>
    <col min="7940" max="7943" width="8.75" style="2" customWidth="1"/>
    <col min="7944" max="7944" width="13.625" style="2" customWidth="1"/>
    <col min="7945" max="7945" width="10.875" style="2" customWidth="1"/>
    <col min="7946" max="7946" width="5.125" style="2" customWidth="1"/>
    <col min="7947" max="7947" width="4.5" style="2" customWidth="1"/>
    <col min="7948" max="7948" width="24.375" style="2" customWidth="1"/>
    <col min="7949" max="7949" width="21.25" style="2" customWidth="1"/>
    <col min="7950" max="7950" width="10" style="2" customWidth="1"/>
    <col min="7951" max="7953" width="18" style="2" customWidth="1"/>
    <col min="7954" max="8185" width="9" style="2"/>
    <col min="8186" max="8186" width="4.125" style="2" customWidth="1"/>
    <col min="8187" max="8187" width="19.25" style="2" customWidth="1"/>
    <col min="8188" max="8188" width="21.375" style="2" customWidth="1"/>
    <col min="8189" max="8189" width="6.25" style="2" customWidth="1"/>
    <col min="8190" max="8190" width="4.125" style="2" customWidth="1"/>
    <col min="8191" max="8191" width="6.25" style="2" customWidth="1"/>
    <col min="8192" max="8192" width="7.125" style="2" customWidth="1"/>
    <col min="8193" max="8193" width="0" style="2" hidden="1" customWidth="1"/>
    <col min="8194" max="8194" width="43.375" style="2" customWidth="1"/>
    <col min="8195" max="8195" width="3.375" style="2" customWidth="1"/>
    <col min="8196" max="8199" width="8.75" style="2" customWidth="1"/>
    <col min="8200" max="8200" width="13.625" style="2" customWidth="1"/>
    <col min="8201" max="8201" width="10.875" style="2" customWidth="1"/>
    <col min="8202" max="8202" width="5.125" style="2" customWidth="1"/>
    <col min="8203" max="8203" width="4.5" style="2" customWidth="1"/>
    <col min="8204" max="8204" width="24.375" style="2" customWidth="1"/>
    <col min="8205" max="8205" width="21.25" style="2" customWidth="1"/>
    <col min="8206" max="8206" width="10" style="2" customWidth="1"/>
    <col min="8207" max="8209" width="18" style="2" customWidth="1"/>
    <col min="8210" max="8441" width="9" style="2"/>
    <col min="8442" max="8442" width="4.125" style="2" customWidth="1"/>
    <col min="8443" max="8443" width="19.25" style="2" customWidth="1"/>
    <col min="8444" max="8444" width="21.375" style="2" customWidth="1"/>
    <col min="8445" max="8445" width="6.25" style="2" customWidth="1"/>
    <col min="8446" max="8446" width="4.125" style="2" customWidth="1"/>
    <col min="8447" max="8447" width="6.25" style="2" customWidth="1"/>
    <col min="8448" max="8448" width="7.125" style="2" customWidth="1"/>
    <col min="8449" max="8449" width="0" style="2" hidden="1" customWidth="1"/>
    <col min="8450" max="8450" width="43.375" style="2" customWidth="1"/>
    <col min="8451" max="8451" width="3.375" style="2" customWidth="1"/>
    <col min="8452" max="8455" width="8.75" style="2" customWidth="1"/>
    <col min="8456" max="8456" width="13.625" style="2" customWidth="1"/>
    <col min="8457" max="8457" width="10.875" style="2" customWidth="1"/>
    <col min="8458" max="8458" width="5.125" style="2" customWidth="1"/>
    <col min="8459" max="8459" width="4.5" style="2" customWidth="1"/>
    <col min="8460" max="8460" width="24.375" style="2" customWidth="1"/>
    <col min="8461" max="8461" width="21.25" style="2" customWidth="1"/>
    <col min="8462" max="8462" width="10" style="2" customWidth="1"/>
    <col min="8463" max="8465" width="18" style="2" customWidth="1"/>
    <col min="8466" max="8697" width="9" style="2"/>
    <col min="8698" max="8698" width="4.125" style="2" customWidth="1"/>
    <col min="8699" max="8699" width="19.25" style="2" customWidth="1"/>
    <col min="8700" max="8700" width="21.375" style="2" customWidth="1"/>
    <col min="8701" max="8701" width="6.25" style="2" customWidth="1"/>
    <col min="8702" max="8702" width="4.125" style="2" customWidth="1"/>
    <col min="8703" max="8703" width="6.25" style="2" customWidth="1"/>
    <col min="8704" max="8704" width="7.125" style="2" customWidth="1"/>
    <col min="8705" max="8705" width="0" style="2" hidden="1" customWidth="1"/>
    <col min="8706" max="8706" width="43.375" style="2" customWidth="1"/>
    <col min="8707" max="8707" width="3.375" style="2" customWidth="1"/>
    <col min="8708" max="8711" width="8.75" style="2" customWidth="1"/>
    <col min="8712" max="8712" width="13.625" style="2" customWidth="1"/>
    <col min="8713" max="8713" width="10.875" style="2" customWidth="1"/>
    <col min="8714" max="8714" width="5.125" style="2" customWidth="1"/>
    <col min="8715" max="8715" width="4.5" style="2" customWidth="1"/>
    <col min="8716" max="8716" width="24.375" style="2" customWidth="1"/>
    <col min="8717" max="8717" width="21.25" style="2" customWidth="1"/>
    <col min="8718" max="8718" width="10" style="2" customWidth="1"/>
    <col min="8719" max="8721" width="18" style="2" customWidth="1"/>
    <col min="8722" max="8953" width="9" style="2"/>
    <col min="8954" max="8954" width="4.125" style="2" customWidth="1"/>
    <col min="8955" max="8955" width="19.25" style="2" customWidth="1"/>
    <col min="8956" max="8956" width="21.375" style="2" customWidth="1"/>
    <col min="8957" max="8957" width="6.25" style="2" customWidth="1"/>
    <col min="8958" max="8958" width="4.125" style="2" customWidth="1"/>
    <col min="8959" max="8959" width="6.25" style="2" customWidth="1"/>
    <col min="8960" max="8960" width="7.125" style="2" customWidth="1"/>
    <col min="8961" max="8961" width="0" style="2" hidden="1" customWidth="1"/>
    <col min="8962" max="8962" width="43.375" style="2" customWidth="1"/>
    <col min="8963" max="8963" width="3.375" style="2" customWidth="1"/>
    <col min="8964" max="8967" width="8.75" style="2" customWidth="1"/>
    <col min="8968" max="8968" width="13.625" style="2" customWidth="1"/>
    <col min="8969" max="8969" width="10.875" style="2" customWidth="1"/>
    <col min="8970" max="8970" width="5.125" style="2" customWidth="1"/>
    <col min="8971" max="8971" width="4.5" style="2" customWidth="1"/>
    <col min="8972" max="8972" width="24.375" style="2" customWidth="1"/>
    <col min="8973" max="8973" width="21.25" style="2" customWidth="1"/>
    <col min="8974" max="8974" width="10" style="2" customWidth="1"/>
    <col min="8975" max="8977" width="18" style="2" customWidth="1"/>
    <col min="8978" max="9209" width="9" style="2"/>
    <col min="9210" max="9210" width="4.125" style="2" customWidth="1"/>
    <col min="9211" max="9211" width="19.25" style="2" customWidth="1"/>
    <col min="9212" max="9212" width="21.375" style="2" customWidth="1"/>
    <col min="9213" max="9213" width="6.25" style="2" customWidth="1"/>
    <col min="9214" max="9214" width="4.125" style="2" customWidth="1"/>
    <col min="9215" max="9215" width="6.25" style="2" customWidth="1"/>
    <col min="9216" max="9216" width="7.125" style="2" customWidth="1"/>
    <col min="9217" max="9217" width="0" style="2" hidden="1" customWidth="1"/>
    <col min="9218" max="9218" width="43.375" style="2" customWidth="1"/>
    <col min="9219" max="9219" width="3.375" style="2" customWidth="1"/>
    <col min="9220" max="9223" width="8.75" style="2" customWidth="1"/>
    <col min="9224" max="9224" width="13.625" style="2" customWidth="1"/>
    <col min="9225" max="9225" width="10.875" style="2" customWidth="1"/>
    <col min="9226" max="9226" width="5.125" style="2" customWidth="1"/>
    <col min="9227" max="9227" width="4.5" style="2" customWidth="1"/>
    <col min="9228" max="9228" width="24.375" style="2" customWidth="1"/>
    <col min="9229" max="9229" width="21.25" style="2" customWidth="1"/>
    <col min="9230" max="9230" width="10" style="2" customWidth="1"/>
    <col min="9231" max="9233" width="18" style="2" customWidth="1"/>
    <col min="9234" max="9465" width="9" style="2"/>
    <col min="9466" max="9466" width="4.125" style="2" customWidth="1"/>
    <col min="9467" max="9467" width="19.25" style="2" customWidth="1"/>
    <col min="9468" max="9468" width="21.375" style="2" customWidth="1"/>
    <col min="9469" max="9469" width="6.25" style="2" customWidth="1"/>
    <col min="9470" max="9470" width="4.125" style="2" customWidth="1"/>
    <col min="9471" max="9471" width="6.25" style="2" customWidth="1"/>
    <col min="9472" max="9472" width="7.125" style="2" customWidth="1"/>
    <col min="9473" max="9473" width="0" style="2" hidden="1" customWidth="1"/>
    <col min="9474" max="9474" width="43.375" style="2" customWidth="1"/>
    <col min="9475" max="9475" width="3.375" style="2" customWidth="1"/>
    <col min="9476" max="9479" width="8.75" style="2" customWidth="1"/>
    <col min="9480" max="9480" width="13.625" style="2" customWidth="1"/>
    <col min="9481" max="9481" width="10.875" style="2" customWidth="1"/>
    <col min="9482" max="9482" width="5.125" style="2" customWidth="1"/>
    <col min="9483" max="9483" width="4.5" style="2" customWidth="1"/>
    <col min="9484" max="9484" width="24.375" style="2" customWidth="1"/>
    <col min="9485" max="9485" width="21.25" style="2" customWidth="1"/>
    <col min="9486" max="9486" width="10" style="2" customWidth="1"/>
    <col min="9487" max="9489" width="18" style="2" customWidth="1"/>
    <col min="9490" max="9721" width="9" style="2"/>
    <col min="9722" max="9722" width="4.125" style="2" customWidth="1"/>
    <col min="9723" max="9723" width="19.25" style="2" customWidth="1"/>
    <col min="9724" max="9724" width="21.375" style="2" customWidth="1"/>
    <col min="9725" max="9725" width="6.25" style="2" customWidth="1"/>
    <col min="9726" max="9726" width="4.125" style="2" customWidth="1"/>
    <col min="9727" max="9727" width="6.25" style="2" customWidth="1"/>
    <col min="9728" max="9728" width="7.125" style="2" customWidth="1"/>
    <col min="9729" max="9729" width="0" style="2" hidden="1" customWidth="1"/>
    <col min="9730" max="9730" width="43.375" style="2" customWidth="1"/>
    <col min="9731" max="9731" width="3.375" style="2" customWidth="1"/>
    <col min="9732" max="9735" width="8.75" style="2" customWidth="1"/>
    <col min="9736" max="9736" width="13.625" style="2" customWidth="1"/>
    <col min="9737" max="9737" width="10.875" style="2" customWidth="1"/>
    <col min="9738" max="9738" width="5.125" style="2" customWidth="1"/>
    <col min="9739" max="9739" width="4.5" style="2" customWidth="1"/>
    <col min="9740" max="9740" width="24.375" style="2" customWidth="1"/>
    <col min="9741" max="9741" width="21.25" style="2" customWidth="1"/>
    <col min="9742" max="9742" width="10" style="2" customWidth="1"/>
    <col min="9743" max="9745" width="18" style="2" customWidth="1"/>
    <col min="9746" max="9977" width="9" style="2"/>
    <col min="9978" max="9978" width="4.125" style="2" customWidth="1"/>
    <col min="9979" max="9979" width="19.25" style="2" customWidth="1"/>
    <col min="9980" max="9980" width="21.375" style="2" customWidth="1"/>
    <col min="9981" max="9981" width="6.25" style="2" customWidth="1"/>
    <col min="9982" max="9982" width="4.125" style="2" customWidth="1"/>
    <col min="9983" max="9983" width="6.25" style="2" customWidth="1"/>
    <col min="9984" max="9984" width="7.125" style="2" customWidth="1"/>
    <col min="9985" max="9985" width="0" style="2" hidden="1" customWidth="1"/>
    <col min="9986" max="9986" width="43.375" style="2" customWidth="1"/>
    <col min="9987" max="9987" width="3.375" style="2" customWidth="1"/>
    <col min="9988" max="9991" width="8.75" style="2" customWidth="1"/>
    <col min="9992" max="9992" width="13.625" style="2" customWidth="1"/>
    <col min="9993" max="9993" width="10.875" style="2" customWidth="1"/>
    <col min="9994" max="9994" width="5.125" style="2" customWidth="1"/>
    <col min="9995" max="9995" width="4.5" style="2" customWidth="1"/>
    <col min="9996" max="9996" width="24.375" style="2" customWidth="1"/>
    <col min="9997" max="9997" width="21.25" style="2" customWidth="1"/>
    <col min="9998" max="9998" width="10" style="2" customWidth="1"/>
    <col min="9999" max="10001" width="18" style="2" customWidth="1"/>
    <col min="10002" max="10233" width="9" style="2"/>
    <col min="10234" max="10234" width="4.125" style="2" customWidth="1"/>
    <col min="10235" max="10235" width="19.25" style="2" customWidth="1"/>
    <col min="10236" max="10236" width="21.375" style="2" customWidth="1"/>
    <col min="10237" max="10237" width="6.25" style="2" customWidth="1"/>
    <col min="10238" max="10238" width="4.125" style="2" customWidth="1"/>
    <col min="10239" max="10239" width="6.25" style="2" customWidth="1"/>
    <col min="10240" max="10240" width="7.125" style="2" customWidth="1"/>
    <col min="10241" max="10241" width="0" style="2" hidden="1" customWidth="1"/>
    <col min="10242" max="10242" width="43.375" style="2" customWidth="1"/>
    <col min="10243" max="10243" width="3.375" style="2" customWidth="1"/>
    <col min="10244" max="10247" width="8.75" style="2" customWidth="1"/>
    <col min="10248" max="10248" width="13.625" style="2" customWidth="1"/>
    <col min="10249" max="10249" width="10.875" style="2" customWidth="1"/>
    <col min="10250" max="10250" width="5.125" style="2" customWidth="1"/>
    <col min="10251" max="10251" width="4.5" style="2" customWidth="1"/>
    <col min="10252" max="10252" width="24.375" style="2" customWidth="1"/>
    <col min="10253" max="10253" width="21.25" style="2" customWidth="1"/>
    <col min="10254" max="10254" width="10" style="2" customWidth="1"/>
    <col min="10255" max="10257" width="18" style="2" customWidth="1"/>
    <col min="10258" max="10489" width="9" style="2"/>
    <col min="10490" max="10490" width="4.125" style="2" customWidth="1"/>
    <col min="10491" max="10491" width="19.25" style="2" customWidth="1"/>
    <col min="10492" max="10492" width="21.375" style="2" customWidth="1"/>
    <col min="10493" max="10493" width="6.25" style="2" customWidth="1"/>
    <col min="10494" max="10494" width="4.125" style="2" customWidth="1"/>
    <col min="10495" max="10495" width="6.25" style="2" customWidth="1"/>
    <col min="10496" max="10496" width="7.125" style="2" customWidth="1"/>
    <col min="10497" max="10497" width="0" style="2" hidden="1" customWidth="1"/>
    <col min="10498" max="10498" width="43.375" style="2" customWidth="1"/>
    <col min="10499" max="10499" width="3.375" style="2" customWidth="1"/>
    <col min="10500" max="10503" width="8.75" style="2" customWidth="1"/>
    <col min="10504" max="10504" width="13.625" style="2" customWidth="1"/>
    <col min="10505" max="10505" width="10.875" style="2" customWidth="1"/>
    <col min="10506" max="10506" width="5.125" style="2" customWidth="1"/>
    <col min="10507" max="10507" width="4.5" style="2" customWidth="1"/>
    <col min="10508" max="10508" width="24.375" style="2" customWidth="1"/>
    <col min="10509" max="10509" width="21.25" style="2" customWidth="1"/>
    <col min="10510" max="10510" width="10" style="2" customWidth="1"/>
    <col min="10511" max="10513" width="18" style="2" customWidth="1"/>
    <col min="10514" max="10745" width="9" style="2"/>
    <col min="10746" max="10746" width="4.125" style="2" customWidth="1"/>
    <col min="10747" max="10747" width="19.25" style="2" customWidth="1"/>
    <col min="10748" max="10748" width="21.375" style="2" customWidth="1"/>
    <col min="10749" max="10749" width="6.25" style="2" customWidth="1"/>
    <col min="10750" max="10750" width="4.125" style="2" customWidth="1"/>
    <col min="10751" max="10751" width="6.25" style="2" customWidth="1"/>
    <col min="10752" max="10752" width="7.125" style="2" customWidth="1"/>
    <col min="10753" max="10753" width="0" style="2" hidden="1" customWidth="1"/>
    <col min="10754" max="10754" width="43.375" style="2" customWidth="1"/>
    <col min="10755" max="10755" width="3.375" style="2" customWidth="1"/>
    <col min="10756" max="10759" width="8.75" style="2" customWidth="1"/>
    <col min="10760" max="10760" width="13.625" style="2" customWidth="1"/>
    <col min="10761" max="10761" width="10.875" style="2" customWidth="1"/>
    <col min="10762" max="10762" width="5.125" style="2" customWidth="1"/>
    <col min="10763" max="10763" width="4.5" style="2" customWidth="1"/>
    <col min="10764" max="10764" width="24.375" style="2" customWidth="1"/>
    <col min="10765" max="10765" width="21.25" style="2" customWidth="1"/>
    <col min="10766" max="10766" width="10" style="2" customWidth="1"/>
    <col min="10767" max="10769" width="18" style="2" customWidth="1"/>
    <col min="10770" max="11001" width="9" style="2"/>
    <col min="11002" max="11002" width="4.125" style="2" customWidth="1"/>
    <col min="11003" max="11003" width="19.25" style="2" customWidth="1"/>
    <col min="11004" max="11004" width="21.375" style="2" customWidth="1"/>
    <col min="11005" max="11005" width="6.25" style="2" customWidth="1"/>
    <col min="11006" max="11006" width="4.125" style="2" customWidth="1"/>
    <col min="11007" max="11007" width="6.25" style="2" customWidth="1"/>
    <col min="11008" max="11008" width="7.125" style="2" customWidth="1"/>
    <col min="11009" max="11009" width="0" style="2" hidden="1" customWidth="1"/>
    <col min="11010" max="11010" width="43.375" style="2" customWidth="1"/>
    <col min="11011" max="11011" width="3.375" style="2" customWidth="1"/>
    <col min="11012" max="11015" width="8.75" style="2" customWidth="1"/>
    <col min="11016" max="11016" width="13.625" style="2" customWidth="1"/>
    <col min="11017" max="11017" width="10.875" style="2" customWidth="1"/>
    <col min="11018" max="11018" width="5.125" style="2" customWidth="1"/>
    <col min="11019" max="11019" width="4.5" style="2" customWidth="1"/>
    <col min="11020" max="11020" width="24.375" style="2" customWidth="1"/>
    <col min="11021" max="11021" width="21.25" style="2" customWidth="1"/>
    <col min="11022" max="11022" width="10" style="2" customWidth="1"/>
    <col min="11023" max="11025" width="18" style="2" customWidth="1"/>
    <col min="11026" max="11257" width="9" style="2"/>
    <col min="11258" max="11258" width="4.125" style="2" customWidth="1"/>
    <col min="11259" max="11259" width="19.25" style="2" customWidth="1"/>
    <col min="11260" max="11260" width="21.375" style="2" customWidth="1"/>
    <col min="11261" max="11261" width="6.25" style="2" customWidth="1"/>
    <col min="11262" max="11262" width="4.125" style="2" customWidth="1"/>
    <col min="11263" max="11263" width="6.25" style="2" customWidth="1"/>
    <col min="11264" max="11264" width="7.125" style="2" customWidth="1"/>
    <col min="11265" max="11265" width="0" style="2" hidden="1" customWidth="1"/>
    <col min="11266" max="11266" width="43.375" style="2" customWidth="1"/>
    <col min="11267" max="11267" width="3.375" style="2" customWidth="1"/>
    <col min="11268" max="11271" width="8.75" style="2" customWidth="1"/>
    <col min="11272" max="11272" width="13.625" style="2" customWidth="1"/>
    <col min="11273" max="11273" width="10.875" style="2" customWidth="1"/>
    <col min="11274" max="11274" width="5.125" style="2" customWidth="1"/>
    <col min="11275" max="11275" width="4.5" style="2" customWidth="1"/>
    <col min="11276" max="11276" width="24.375" style="2" customWidth="1"/>
    <col min="11277" max="11277" width="21.25" style="2" customWidth="1"/>
    <col min="11278" max="11278" width="10" style="2" customWidth="1"/>
    <col min="11279" max="11281" width="18" style="2" customWidth="1"/>
    <col min="11282" max="11513" width="9" style="2"/>
    <col min="11514" max="11514" width="4.125" style="2" customWidth="1"/>
    <col min="11515" max="11515" width="19.25" style="2" customWidth="1"/>
    <col min="11516" max="11516" width="21.375" style="2" customWidth="1"/>
    <col min="11517" max="11517" width="6.25" style="2" customWidth="1"/>
    <col min="11518" max="11518" width="4.125" style="2" customWidth="1"/>
    <col min="11519" max="11519" width="6.25" style="2" customWidth="1"/>
    <col min="11520" max="11520" width="7.125" style="2" customWidth="1"/>
    <col min="11521" max="11521" width="0" style="2" hidden="1" customWidth="1"/>
    <col min="11522" max="11522" width="43.375" style="2" customWidth="1"/>
    <col min="11523" max="11523" width="3.375" style="2" customWidth="1"/>
    <col min="11524" max="11527" width="8.75" style="2" customWidth="1"/>
    <col min="11528" max="11528" width="13.625" style="2" customWidth="1"/>
    <col min="11529" max="11529" width="10.875" style="2" customWidth="1"/>
    <col min="11530" max="11530" width="5.125" style="2" customWidth="1"/>
    <col min="11531" max="11531" width="4.5" style="2" customWidth="1"/>
    <col min="11532" max="11532" width="24.375" style="2" customWidth="1"/>
    <col min="11533" max="11533" width="21.25" style="2" customWidth="1"/>
    <col min="11534" max="11534" width="10" style="2" customWidth="1"/>
    <col min="11535" max="11537" width="18" style="2" customWidth="1"/>
    <col min="11538" max="11769" width="9" style="2"/>
    <col min="11770" max="11770" width="4.125" style="2" customWidth="1"/>
    <col min="11771" max="11771" width="19.25" style="2" customWidth="1"/>
    <col min="11772" max="11772" width="21.375" style="2" customWidth="1"/>
    <col min="11773" max="11773" width="6.25" style="2" customWidth="1"/>
    <col min="11774" max="11774" width="4.125" style="2" customWidth="1"/>
    <col min="11775" max="11775" width="6.25" style="2" customWidth="1"/>
    <col min="11776" max="11776" width="7.125" style="2" customWidth="1"/>
    <col min="11777" max="11777" width="0" style="2" hidden="1" customWidth="1"/>
    <col min="11778" max="11778" width="43.375" style="2" customWidth="1"/>
    <col min="11779" max="11779" width="3.375" style="2" customWidth="1"/>
    <col min="11780" max="11783" width="8.75" style="2" customWidth="1"/>
    <col min="11784" max="11784" width="13.625" style="2" customWidth="1"/>
    <col min="11785" max="11785" width="10.875" style="2" customWidth="1"/>
    <col min="11786" max="11786" width="5.125" style="2" customWidth="1"/>
    <col min="11787" max="11787" width="4.5" style="2" customWidth="1"/>
    <col min="11788" max="11788" width="24.375" style="2" customWidth="1"/>
    <col min="11789" max="11789" width="21.25" style="2" customWidth="1"/>
    <col min="11790" max="11790" width="10" style="2" customWidth="1"/>
    <col min="11791" max="11793" width="18" style="2" customWidth="1"/>
    <col min="11794" max="12025" width="9" style="2"/>
    <col min="12026" max="12026" width="4.125" style="2" customWidth="1"/>
    <col min="12027" max="12027" width="19.25" style="2" customWidth="1"/>
    <col min="12028" max="12028" width="21.375" style="2" customWidth="1"/>
    <col min="12029" max="12029" width="6.25" style="2" customWidth="1"/>
    <col min="12030" max="12030" width="4.125" style="2" customWidth="1"/>
    <col min="12031" max="12031" width="6.25" style="2" customWidth="1"/>
    <col min="12032" max="12032" width="7.125" style="2" customWidth="1"/>
    <col min="12033" max="12033" width="0" style="2" hidden="1" customWidth="1"/>
    <col min="12034" max="12034" width="43.375" style="2" customWidth="1"/>
    <col min="12035" max="12035" width="3.375" style="2" customWidth="1"/>
    <col min="12036" max="12039" width="8.75" style="2" customWidth="1"/>
    <col min="12040" max="12040" width="13.625" style="2" customWidth="1"/>
    <col min="12041" max="12041" width="10.875" style="2" customWidth="1"/>
    <col min="12042" max="12042" width="5.125" style="2" customWidth="1"/>
    <col min="12043" max="12043" width="4.5" style="2" customWidth="1"/>
    <col min="12044" max="12044" width="24.375" style="2" customWidth="1"/>
    <col min="12045" max="12045" width="21.25" style="2" customWidth="1"/>
    <col min="12046" max="12046" width="10" style="2" customWidth="1"/>
    <col min="12047" max="12049" width="18" style="2" customWidth="1"/>
    <col min="12050" max="12281" width="9" style="2"/>
    <col min="12282" max="12282" width="4.125" style="2" customWidth="1"/>
    <col min="12283" max="12283" width="19.25" style="2" customWidth="1"/>
    <col min="12284" max="12284" width="21.375" style="2" customWidth="1"/>
    <col min="12285" max="12285" width="6.25" style="2" customWidth="1"/>
    <col min="12286" max="12286" width="4.125" style="2" customWidth="1"/>
    <col min="12287" max="12287" width="6.25" style="2" customWidth="1"/>
    <col min="12288" max="12288" width="7.125" style="2" customWidth="1"/>
    <col min="12289" max="12289" width="0" style="2" hidden="1" customWidth="1"/>
    <col min="12290" max="12290" width="43.375" style="2" customWidth="1"/>
    <col min="12291" max="12291" width="3.375" style="2" customWidth="1"/>
    <col min="12292" max="12295" width="8.75" style="2" customWidth="1"/>
    <col min="12296" max="12296" width="13.625" style="2" customWidth="1"/>
    <col min="12297" max="12297" width="10.875" style="2" customWidth="1"/>
    <col min="12298" max="12298" width="5.125" style="2" customWidth="1"/>
    <col min="12299" max="12299" width="4.5" style="2" customWidth="1"/>
    <col min="12300" max="12300" width="24.375" style="2" customWidth="1"/>
    <col min="12301" max="12301" width="21.25" style="2" customWidth="1"/>
    <col min="12302" max="12302" width="10" style="2" customWidth="1"/>
    <col min="12303" max="12305" width="18" style="2" customWidth="1"/>
    <col min="12306" max="12537" width="9" style="2"/>
    <col min="12538" max="12538" width="4.125" style="2" customWidth="1"/>
    <col min="12539" max="12539" width="19.25" style="2" customWidth="1"/>
    <col min="12540" max="12540" width="21.375" style="2" customWidth="1"/>
    <col min="12541" max="12541" width="6.25" style="2" customWidth="1"/>
    <col min="12542" max="12542" width="4.125" style="2" customWidth="1"/>
    <col min="12543" max="12543" width="6.25" style="2" customWidth="1"/>
    <col min="12544" max="12544" width="7.125" style="2" customWidth="1"/>
    <col min="12545" max="12545" width="0" style="2" hidden="1" customWidth="1"/>
    <col min="12546" max="12546" width="43.375" style="2" customWidth="1"/>
    <col min="12547" max="12547" width="3.375" style="2" customWidth="1"/>
    <col min="12548" max="12551" width="8.75" style="2" customWidth="1"/>
    <col min="12552" max="12552" width="13.625" style="2" customWidth="1"/>
    <col min="12553" max="12553" width="10.875" style="2" customWidth="1"/>
    <col min="12554" max="12554" width="5.125" style="2" customWidth="1"/>
    <col min="12555" max="12555" width="4.5" style="2" customWidth="1"/>
    <col min="12556" max="12556" width="24.375" style="2" customWidth="1"/>
    <col min="12557" max="12557" width="21.25" style="2" customWidth="1"/>
    <col min="12558" max="12558" width="10" style="2" customWidth="1"/>
    <col min="12559" max="12561" width="18" style="2" customWidth="1"/>
    <col min="12562" max="12793" width="9" style="2"/>
    <col min="12794" max="12794" width="4.125" style="2" customWidth="1"/>
    <col min="12795" max="12795" width="19.25" style="2" customWidth="1"/>
    <col min="12796" max="12796" width="21.375" style="2" customWidth="1"/>
    <col min="12797" max="12797" width="6.25" style="2" customWidth="1"/>
    <col min="12798" max="12798" width="4.125" style="2" customWidth="1"/>
    <col min="12799" max="12799" width="6.25" style="2" customWidth="1"/>
    <col min="12800" max="12800" width="7.125" style="2" customWidth="1"/>
    <col min="12801" max="12801" width="0" style="2" hidden="1" customWidth="1"/>
    <col min="12802" max="12802" width="43.375" style="2" customWidth="1"/>
    <col min="12803" max="12803" width="3.375" style="2" customWidth="1"/>
    <col min="12804" max="12807" width="8.75" style="2" customWidth="1"/>
    <col min="12808" max="12808" width="13.625" style="2" customWidth="1"/>
    <col min="12809" max="12809" width="10.875" style="2" customWidth="1"/>
    <col min="12810" max="12810" width="5.125" style="2" customWidth="1"/>
    <col min="12811" max="12811" width="4.5" style="2" customWidth="1"/>
    <col min="12812" max="12812" width="24.375" style="2" customWidth="1"/>
    <col min="12813" max="12813" width="21.25" style="2" customWidth="1"/>
    <col min="12814" max="12814" width="10" style="2" customWidth="1"/>
    <col min="12815" max="12817" width="18" style="2" customWidth="1"/>
    <col min="12818" max="13049" width="9" style="2"/>
    <col min="13050" max="13050" width="4.125" style="2" customWidth="1"/>
    <col min="13051" max="13051" width="19.25" style="2" customWidth="1"/>
    <col min="13052" max="13052" width="21.375" style="2" customWidth="1"/>
    <col min="13053" max="13053" width="6.25" style="2" customWidth="1"/>
    <col min="13054" max="13054" width="4.125" style="2" customWidth="1"/>
    <col min="13055" max="13055" width="6.25" style="2" customWidth="1"/>
    <col min="13056" max="13056" width="7.125" style="2" customWidth="1"/>
    <col min="13057" max="13057" width="0" style="2" hidden="1" customWidth="1"/>
    <col min="13058" max="13058" width="43.375" style="2" customWidth="1"/>
    <col min="13059" max="13059" width="3.375" style="2" customWidth="1"/>
    <col min="13060" max="13063" width="8.75" style="2" customWidth="1"/>
    <col min="13064" max="13064" width="13.625" style="2" customWidth="1"/>
    <col min="13065" max="13065" width="10.875" style="2" customWidth="1"/>
    <col min="13066" max="13066" width="5.125" style="2" customWidth="1"/>
    <col min="13067" max="13067" width="4.5" style="2" customWidth="1"/>
    <col min="13068" max="13068" width="24.375" style="2" customWidth="1"/>
    <col min="13069" max="13069" width="21.25" style="2" customWidth="1"/>
    <col min="13070" max="13070" width="10" style="2" customWidth="1"/>
    <col min="13071" max="13073" width="18" style="2" customWidth="1"/>
    <col min="13074" max="13305" width="9" style="2"/>
    <col min="13306" max="13306" width="4.125" style="2" customWidth="1"/>
    <col min="13307" max="13307" width="19.25" style="2" customWidth="1"/>
    <col min="13308" max="13308" width="21.375" style="2" customWidth="1"/>
    <col min="13309" max="13309" width="6.25" style="2" customWidth="1"/>
    <col min="13310" max="13310" width="4.125" style="2" customWidth="1"/>
    <col min="13311" max="13311" width="6.25" style="2" customWidth="1"/>
    <col min="13312" max="13312" width="7.125" style="2" customWidth="1"/>
    <col min="13313" max="13313" width="0" style="2" hidden="1" customWidth="1"/>
    <col min="13314" max="13314" width="43.375" style="2" customWidth="1"/>
    <col min="13315" max="13315" width="3.375" style="2" customWidth="1"/>
    <col min="13316" max="13319" width="8.75" style="2" customWidth="1"/>
    <col min="13320" max="13320" width="13.625" style="2" customWidth="1"/>
    <col min="13321" max="13321" width="10.875" style="2" customWidth="1"/>
    <col min="13322" max="13322" width="5.125" style="2" customWidth="1"/>
    <col min="13323" max="13323" width="4.5" style="2" customWidth="1"/>
    <col min="13324" max="13324" width="24.375" style="2" customWidth="1"/>
    <col min="13325" max="13325" width="21.25" style="2" customWidth="1"/>
    <col min="13326" max="13326" width="10" style="2" customWidth="1"/>
    <col min="13327" max="13329" width="18" style="2" customWidth="1"/>
    <col min="13330" max="13561" width="9" style="2"/>
    <col min="13562" max="13562" width="4.125" style="2" customWidth="1"/>
    <col min="13563" max="13563" width="19.25" style="2" customWidth="1"/>
    <col min="13564" max="13564" width="21.375" style="2" customWidth="1"/>
    <col min="13565" max="13565" width="6.25" style="2" customWidth="1"/>
    <col min="13566" max="13566" width="4.125" style="2" customWidth="1"/>
    <col min="13567" max="13567" width="6.25" style="2" customWidth="1"/>
    <col min="13568" max="13568" width="7.125" style="2" customWidth="1"/>
    <col min="13569" max="13569" width="0" style="2" hidden="1" customWidth="1"/>
    <col min="13570" max="13570" width="43.375" style="2" customWidth="1"/>
    <col min="13571" max="13571" width="3.375" style="2" customWidth="1"/>
    <col min="13572" max="13575" width="8.75" style="2" customWidth="1"/>
    <col min="13576" max="13576" width="13.625" style="2" customWidth="1"/>
    <col min="13577" max="13577" width="10.875" style="2" customWidth="1"/>
    <col min="13578" max="13578" width="5.125" style="2" customWidth="1"/>
    <col min="13579" max="13579" width="4.5" style="2" customWidth="1"/>
    <col min="13580" max="13580" width="24.375" style="2" customWidth="1"/>
    <col min="13581" max="13581" width="21.25" style="2" customWidth="1"/>
    <col min="13582" max="13582" width="10" style="2" customWidth="1"/>
    <col min="13583" max="13585" width="18" style="2" customWidth="1"/>
    <col min="13586" max="13817" width="9" style="2"/>
    <col min="13818" max="13818" width="4.125" style="2" customWidth="1"/>
    <col min="13819" max="13819" width="19.25" style="2" customWidth="1"/>
    <col min="13820" max="13820" width="21.375" style="2" customWidth="1"/>
    <col min="13821" max="13821" width="6.25" style="2" customWidth="1"/>
    <col min="13822" max="13822" width="4.125" style="2" customWidth="1"/>
    <col min="13823" max="13823" width="6.25" style="2" customWidth="1"/>
    <col min="13824" max="13824" width="7.125" style="2" customWidth="1"/>
    <col min="13825" max="13825" width="0" style="2" hidden="1" customWidth="1"/>
    <col min="13826" max="13826" width="43.375" style="2" customWidth="1"/>
    <col min="13827" max="13827" width="3.375" style="2" customWidth="1"/>
    <col min="13828" max="13831" width="8.75" style="2" customWidth="1"/>
    <col min="13832" max="13832" width="13.625" style="2" customWidth="1"/>
    <col min="13833" max="13833" width="10.875" style="2" customWidth="1"/>
    <col min="13834" max="13834" width="5.125" style="2" customWidth="1"/>
    <col min="13835" max="13835" width="4.5" style="2" customWidth="1"/>
    <col min="13836" max="13836" width="24.375" style="2" customWidth="1"/>
    <col min="13837" max="13837" width="21.25" style="2" customWidth="1"/>
    <col min="13838" max="13838" width="10" style="2" customWidth="1"/>
    <col min="13839" max="13841" width="18" style="2" customWidth="1"/>
    <col min="13842" max="14073" width="9" style="2"/>
    <col min="14074" max="14074" width="4.125" style="2" customWidth="1"/>
    <col min="14075" max="14075" width="19.25" style="2" customWidth="1"/>
    <col min="14076" max="14076" width="21.375" style="2" customWidth="1"/>
    <col min="14077" max="14077" width="6.25" style="2" customWidth="1"/>
    <col min="14078" max="14078" width="4.125" style="2" customWidth="1"/>
    <col min="14079" max="14079" width="6.25" style="2" customWidth="1"/>
    <col min="14080" max="14080" width="7.125" style="2" customWidth="1"/>
    <col min="14081" max="14081" width="0" style="2" hidden="1" customWidth="1"/>
    <col min="14082" max="14082" width="43.375" style="2" customWidth="1"/>
    <col min="14083" max="14083" width="3.375" style="2" customWidth="1"/>
    <col min="14084" max="14087" width="8.75" style="2" customWidth="1"/>
    <col min="14088" max="14088" width="13.625" style="2" customWidth="1"/>
    <col min="14089" max="14089" width="10.875" style="2" customWidth="1"/>
    <col min="14090" max="14090" width="5.125" style="2" customWidth="1"/>
    <col min="14091" max="14091" width="4.5" style="2" customWidth="1"/>
    <col min="14092" max="14092" width="24.375" style="2" customWidth="1"/>
    <col min="14093" max="14093" width="21.25" style="2" customWidth="1"/>
    <col min="14094" max="14094" width="10" style="2" customWidth="1"/>
    <col min="14095" max="14097" width="18" style="2" customWidth="1"/>
    <col min="14098" max="14329" width="9" style="2"/>
    <col min="14330" max="14330" width="4.125" style="2" customWidth="1"/>
    <col min="14331" max="14331" width="19.25" style="2" customWidth="1"/>
    <col min="14332" max="14332" width="21.375" style="2" customWidth="1"/>
    <col min="14333" max="14333" width="6.25" style="2" customWidth="1"/>
    <col min="14334" max="14334" width="4.125" style="2" customWidth="1"/>
    <col min="14335" max="14335" width="6.25" style="2" customWidth="1"/>
    <col min="14336" max="14336" width="7.125" style="2" customWidth="1"/>
    <col min="14337" max="14337" width="0" style="2" hidden="1" customWidth="1"/>
    <col min="14338" max="14338" width="43.375" style="2" customWidth="1"/>
    <col min="14339" max="14339" width="3.375" style="2" customWidth="1"/>
    <col min="14340" max="14343" width="8.75" style="2" customWidth="1"/>
    <col min="14344" max="14344" width="13.625" style="2" customWidth="1"/>
    <col min="14345" max="14345" width="10.875" style="2" customWidth="1"/>
    <col min="14346" max="14346" width="5.125" style="2" customWidth="1"/>
    <col min="14347" max="14347" width="4.5" style="2" customWidth="1"/>
    <col min="14348" max="14348" width="24.375" style="2" customWidth="1"/>
    <col min="14349" max="14349" width="21.25" style="2" customWidth="1"/>
    <col min="14350" max="14350" width="10" style="2" customWidth="1"/>
    <col min="14351" max="14353" width="18" style="2" customWidth="1"/>
    <col min="14354" max="14585" width="9" style="2"/>
    <col min="14586" max="14586" width="4.125" style="2" customWidth="1"/>
    <col min="14587" max="14587" width="19.25" style="2" customWidth="1"/>
    <col min="14588" max="14588" width="21.375" style="2" customWidth="1"/>
    <col min="14589" max="14589" width="6.25" style="2" customWidth="1"/>
    <col min="14590" max="14590" width="4.125" style="2" customWidth="1"/>
    <col min="14591" max="14591" width="6.25" style="2" customWidth="1"/>
    <col min="14592" max="14592" width="7.125" style="2" customWidth="1"/>
    <col min="14593" max="14593" width="0" style="2" hidden="1" customWidth="1"/>
    <col min="14594" max="14594" width="43.375" style="2" customWidth="1"/>
    <col min="14595" max="14595" width="3.375" style="2" customWidth="1"/>
    <col min="14596" max="14599" width="8.75" style="2" customWidth="1"/>
    <col min="14600" max="14600" width="13.625" style="2" customWidth="1"/>
    <col min="14601" max="14601" width="10.875" style="2" customWidth="1"/>
    <col min="14602" max="14602" width="5.125" style="2" customWidth="1"/>
    <col min="14603" max="14603" width="4.5" style="2" customWidth="1"/>
    <col min="14604" max="14604" width="24.375" style="2" customWidth="1"/>
    <col min="14605" max="14605" width="21.25" style="2" customWidth="1"/>
    <col min="14606" max="14606" width="10" style="2" customWidth="1"/>
    <col min="14607" max="14609" width="18" style="2" customWidth="1"/>
    <col min="14610" max="14841" width="9" style="2"/>
    <col min="14842" max="14842" width="4.125" style="2" customWidth="1"/>
    <col min="14843" max="14843" width="19.25" style="2" customWidth="1"/>
    <col min="14844" max="14844" width="21.375" style="2" customWidth="1"/>
    <col min="14845" max="14845" width="6.25" style="2" customWidth="1"/>
    <col min="14846" max="14846" width="4.125" style="2" customWidth="1"/>
    <col min="14847" max="14847" width="6.25" style="2" customWidth="1"/>
    <col min="14848" max="14848" width="7.125" style="2" customWidth="1"/>
    <col min="14849" max="14849" width="0" style="2" hidden="1" customWidth="1"/>
    <col min="14850" max="14850" width="43.375" style="2" customWidth="1"/>
    <col min="14851" max="14851" width="3.375" style="2" customWidth="1"/>
    <col min="14852" max="14855" width="8.75" style="2" customWidth="1"/>
    <col min="14856" max="14856" width="13.625" style="2" customWidth="1"/>
    <col min="14857" max="14857" width="10.875" style="2" customWidth="1"/>
    <col min="14858" max="14858" width="5.125" style="2" customWidth="1"/>
    <col min="14859" max="14859" width="4.5" style="2" customWidth="1"/>
    <col min="14860" max="14860" width="24.375" style="2" customWidth="1"/>
    <col min="14861" max="14861" width="21.25" style="2" customWidth="1"/>
    <col min="14862" max="14862" width="10" style="2" customWidth="1"/>
    <col min="14863" max="14865" width="18" style="2" customWidth="1"/>
    <col min="14866" max="15097" width="9" style="2"/>
    <col min="15098" max="15098" width="4.125" style="2" customWidth="1"/>
    <col min="15099" max="15099" width="19.25" style="2" customWidth="1"/>
    <col min="15100" max="15100" width="21.375" style="2" customWidth="1"/>
    <col min="15101" max="15101" width="6.25" style="2" customWidth="1"/>
    <col min="15102" max="15102" width="4.125" style="2" customWidth="1"/>
    <col min="15103" max="15103" width="6.25" style="2" customWidth="1"/>
    <col min="15104" max="15104" width="7.125" style="2" customWidth="1"/>
    <col min="15105" max="15105" width="0" style="2" hidden="1" customWidth="1"/>
    <col min="15106" max="15106" width="43.375" style="2" customWidth="1"/>
    <col min="15107" max="15107" width="3.375" style="2" customWidth="1"/>
    <col min="15108" max="15111" width="8.75" style="2" customWidth="1"/>
    <col min="15112" max="15112" width="13.625" style="2" customWidth="1"/>
    <col min="15113" max="15113" width="10.875" style="2" customWidth="1"/>
    <col min="15114" max="15114" width="5.125" style="2" customWidth="1"/>
    <col min="15115" max="15115" width="4.5" style="2" customWidth="1"/>
    <col min="15116" max="15116" width="24.375" style="2" customWidth="1"/>
    <col min="15117" max="15117" width="21.25" style="2" customWidth="1"/>
    <col min="15118" max="15118" width="10" style="2" customWidth="1"/>
    <col min="15119" max="15121" width="18" style="2" customWidth="1"/>
    <col min="15122" max="15353" width="9" style="2"/>
    <col min="15354" max="15354" width="4.125" style="2" customWidth="1"/>
    <col min="15355" max="15355" width="19.25" style="2" customWidth="1"/>
    <col min="15356" max="15356" width="21.375" style="2" customWidth="1"/>
    <col min="15357" max="15357" width="6.25" style="2" customWidth="1"/>
    <col min="15358" max="15358" width="4.125" style="2" customWidth="1"/>
    <col min="15359" max="15359" width="6.25" style="2" customWidth="1"/>
    <col min="15360" max="15360" width="7.125" style="2" customWidth="1"/>
    <col min="15361" max="15361" width="0" style="2" hidden="1" customWidth="1"/>
    <col min="15362" max="15362" width="43.375" style="2" customWidth="1"/>
    <col min="15363" max="15363" width="3.375" style="2" customWidth="1"/>
    <col min="15364" max="15367" width="8.75" style="2" customWidth="1"/>
    <col min="15368" max="15368" width="13.625" style="2" customWidth="1"/>
    <col min="15369" max="15369" width="10.875" style="2" customWidth="1"/>
    <col min="15370" max="15370" width="5.125" style="2" customWidth="1"/>
    <col min="15371" max="15371" width="4.5" style="2" customWidth="1"/>
    <col min="15372" max="15372" width="24.375" style="2" customWidth="1"/>
    <col min="15373" max="15373" width="21.25" style="2" customWidth="1"/>
    <col min="15374" max="15374" width="10" style="2" customWidth="1"/>
    <col min="15375" max="15377" width="18" style="2" customWidth="1"/>
    <col min="15378" max="15609" width="9" style="2"/>
    <col min="15610" max="15610" width="4.125" style="2" customWidth="1"/>
    <col min="15611" max="15611" width="19.25" style="2" customWidth="1"/>
    <col min="15612" max="15612" width="21.375" style="2" customWidth="1"/>
    <col min="15613" max="15613" width="6.25" style="2" customWidth="1"/>
    <col min="15614" max="15614" width="4.125" style="2" customWidth="1"/>
    <col min="15615" max="15615" width="6.25" style="2" customWidth="1"/>
    <col min="15616" max="15616" width="7.125" style="2" customWidth="1"/>
    <col min="15617" max="15617" width="0" style="2" hidden="1" customWidth="1"/>
    <col min="15618" max="15618" width="43.375" style="2" customWidth="1"/>
    <col min="15619" max="15619" width="3.375" style="2" customWidth="1"/>
    <col min="15620" max="15623" width="8.75" style="2" customWidth="1"/>
    <col min="15624" max="15624" width="13.625" style="2" customWidth="1"/>
    <col min="15625" max="15625" width="10.875" style="2" customWidth="1"/>
    <col min="15626" max="15626" width="5.125" style="2" customWidth="1"/>
    <col min="15627" max="15627" width="4.5" style="2" customWidth="1"/>
    <col min="15628" max="15628" width="24.375" style="2" customWidth="1"/>
    <col min="15629" max="15629" width="21.25" style="2" customWidth="1"/>
    <col min="15630" max="15630" width="10" style="2" customWidth="1"/>
    <col min="15631" max="15633" width="18" style="2" customWidth="1"/>
    <col min="15634" max="15865" width="9" style="2"/>
    <col min="15866" max="15866" width="4.125" style="2" customWidth="1"/>
    <col min="15867" max="15867" width="19.25" style="2" customWidth="1"/>
    <col min="15868" max="15868" width="21.375" style="2" customWidth="1"/>
    <col min="15869" max="15869" width="6.25" style="2" customWidth="1"/>
    <col min="15870" max="15870" width="4.125" style="2" customWidth="1"/>
    <col min="15871" max="15871" width="6.25" style="2" customWidth="1"/>
    <col min="15872" max="15872" width="7.125" style="2" customWidth="1"/>
    <col min="15873" max="15873" width="0" style="2" hidden="1" customWidth="1"/>
    <col min="15874" max="15874" width="43.375" style="2" customWidth="1"/>
    <col min="15875" max="15875" width="3.375" style="2" customWidth="1"/>
    <col min="15876" max="15879" width="8.75" style="2" customWidth="1"/>
    <col min="15880" max="15880" width="13.625" style="2" customWidth="1"/>
    <col min="15881" max="15881" width="10.875" style="2" customWidth="1"/>
    <col min="15882" max="15882" width="5.125" style="2" customWidth="1"/>
    <col min="15883" max="15883" width="4.5" style="2" customWidth="1"/>
    <col min="15884" max="15884" width="24.375" style="2" customWidth="1"/>
    <col min="15885" max="15885" width="21.25" style="2" customWidth="1"/>
    <col min="15886" max="15886" width="10" style="2" customWidth="1"/>
    <col min="15887" max="15889" width="18" style="2" customWidth="1"/>
    <col min="15890" max="16121" width="9" style="2"/>
    <col min="16122" max="16122" width="4.125" style="2" customWidth="1"/>
    <col min="16123" max="16123" width="19.25" style="2" customWidth="1"/>
    <col min="16124" max="16124" width="21.375" style="2" customWidth="1"/>
    <col min="16125" max="16125" width="6.25" style="2" customWidth="1"/>
    <col min="16126" max="16126" width="4.125" style="2" customWidth="1"/>
    <col min="16127" max="16127" width="6.25" style="2" customWidth="1"/>
    <col min="16128" max="16128" width="7.125" style="2" customWidth="1"/>
    <col min="16129" max="16129" width="0" style="2" hidden="1" customWidth="1"/>
    <col min="16130" max="16130" width="43.375" style="2" customWidth="1"/>
    <col min="16131" max="16131" width="3.375" style="2" customWidth="1"/>
    <col min="16132" max="16135" width="8.75" style="2" customWidth="1"/>
    <col min="16136" max="16136" width="13.625" style="2" customWidth="1"/>
    <col min="16137" max="16137" width="10.875" style="2" customWidth="1"/>
    <col min="16138" max="16138" width="5.125" style="2" customWidth="1"/>
    <col min="16139" max="16139" width="4.5" style="2" customWidth="1"/>
    <col min="16140" max="16140" width="24.375" style="2" customWidth="1"/>
    <col min="16141" max="16141" width="21.25" style="2" customWidth="1"/>
    <col min="16142" max="16142" width="10" style="2" customWidth="1"/>
    <col min="16143" max="16145" width="18" style="2" customWidth="1"/>
    <col min="16146" max="16384" width="9" style="2"/>
  </cols>
  <sheetData>
    <row r="1" spans="1:17" ht="30.75" customHeight="1" x14ac:dyDescent="0.15">
      <c r="A1" s="85" t="s">
        <v>85</v>
      </c>
      <c r="B1" s="85"/>
      <c r="C1" s="86" t="s">
        <v>1</v>
      </c>
      <c r="D1" s="86"/>
      <c r="E1" s="86"/>
      <c r="F1" s="86"/>
      <c r="G1" s="86"/>
      <c r="H1" s="86"/>
      <c r="I1" s="86"/>
      <c r="J1" s="86"/>
      <c r="K1" s="86"/>
      <c r="L1" s="1"/>
      <c r="M1" s="1"/>
      <c r="N1" s="1"/>
      <c r="O1" s="2"/>
      <c r="P1" s="2"/>
      <c r="Q1" s="2"/>
    </row>
    <row r="2" spans="1:17" ht="18.75" customHeight="1" x14ac:dyDescent="0.15">
      <c r="A2" s="74"/>
      <c r="B2" s="74"/>
      <c r="C2" s="75"/>
      <c r="D2" s="3"/>
      <c r="E2" s="75"/>
      <c r="F2" s="4"/>
      <c r="G2" s="4"/>
      <c r="H2" s="4"/>
      <c r="I2" s="75"/>
      <c r="J2" s="75"/>
      <c r="K2" s="87" t="s">
        <v>2</v>
      </c>
      <c r="L2" s="87"/>
      <c r="M2" s="87"/>
      <c r="N2" s="1"/>
      <c r="O2" s="2"/>
      <c r="P2" s="2"/>
      <c r="Q2" s="2"/>
    </row>
    <row r="3" spans="1:17" ht="15.75" customHeight="1" x14ac:dyDescent="0.15">
      <c r="A3" s="74"/>
      <c r="B3" s="74"/>
      <c r="C3" s="75"/>
      <c r="D3" s="3"/>
      <c r="E3" s="75"/>
      <c r="F3" s="4"/>
      <c r="G3" s="5"/>
      <c r="H3" s="5"/>
      <c r="I3" s="75"/>
      <c r="J3" s="6"/>
      <c r="K3" s="7" t="s">
        <v>3</v>
      </c>
      <c r="L3" s="8" t="s">
        <v>4</v>
      </c>
      <c r="M3" s="8" t="s">
        <v>5</v>
      </c>
      <c r="N3" s="9"/>
      <c r="O3" s="2"/>
      <c r="P3" s="2"/>
      <c r="Q3" s="2"/>
    </row>
    <row r="4" spans="1:17" ht="30" customHeight="1" x14ac:dyDescent="0.15">
      <c r="A4" s="74"/>
      <c r="B4" s="74"/>
      <c r="C4" s="75"/>
      <c r="D4" s="3"/>
      <c r="E4" s="75"/>
      <c r="F4" s="4"/>
      <c r="G4" s="5"/>
      <c r="H4" s="5"/>
      <c r="I4" s="75"/>
      <c r="J4" s="10" t="s">
        <v>6</v>
      </c>
      <c r="K4" s="11"/>
      <c r="L4" s="12"/>
      <c r="M4" s="12"/>
      <c r="N4" s="13"/>
      <c r="O4" s="2"/>
      <c r="P4" s="2"/>
      <c r="Q4" s="2"/>
    </row>
    <row r="5" spans="1:17" ht="30" customHeight="1" x14ac:dyDescent="0.15">
      <c r="A5" s="74"/>
      <c r="B5" s="74"/>
      <c r="C5" s="75"/>
      <c r="D5" s="3"/>
      <c r="E5" s="75"/>
      <c r="F5" s="4"/>
      <c r="G5" s="5"/>
      <c r="H5" s="5"/>
      <c r="I5" s="75"/>
      <c r="J5" s="10" t="s">
        <v>7</v>
      </c>
      <c r="K5" s="11"/>
      <c r="L5" s="12"/>
      <c r="M5" s="12"/>
      <c r="N5" s="13"/>
      <c r="O5" s="2"/>
      <c r="P5" s="2"/>
      <c r="Q5" s="2"/>
    </row>
    <row r="6" spans="1:17" ht="30" customHeight="1" x14ac:dyDescent="0.15">
      <c r="A6" s="74"/>
      <c r="B6" s="74"/>
      <c r="C6" s="75"/>
      <c r="D6" s="3"/>
      <c r="E6" s="75"/>
      <c r="F6" s="4"/>
      <c r="G6" s="14"/>
      <c r="H6" s="14"/>
      <c r="I6" s="75"/>
      <c r="J6" s="10" t="s">
        <v>8</v>
      </c>
      <c r="K6" s="11"/>
      <c r="L6" s="12"/>
      <c r="M6" s="12"/>
      <c r="N6" s="13"/>
      <c r="O6" s="88" t="s">
        <v>9</v>
      </c>
      <c r="P6" s="89"/>
      <c r="Q6" s="77"/>
    </row>
    <row r="7" spans="1:17" ht="24" customHeight="1" thickBot="1" x14ac:dyDescent="0.3">
      <c r="A7" s="90" t="s">
        <v>129</v>
      </c>
      <c r="B7" s="91"/>
      <c r="C7" s="91"/>
      <c r="D7" s="91"/>
      <c r="E7" s="91"/>
      <c r="F7" s="76"/>
      <c r="G7" s="76"/>
      <c r="H7" s="76"/>
      <c r="I7" s="2"/>
      <c r="J7" s="2"/>
      <c r="K7" s="78"/>
      <c r="L7" s="15"/>
      <c r="M7" s="1"/>
      <c r="N7" s="1"/>
      <c r="O7" s="92" t="s">
        <v>86</v>
      </c>
      <c r="P7" s="93"/>
      <c r="Q7" s="79"/>
    </row>
    <row r="8" spans="1:17" ht="21.75" thickBot="1" x14ac:dyDescent="0.2">
      <c r="A8" s="58"/>
      <c r="B8" s="27" t="s">
        <v>11</v>
      </c>
      <c r="C8" s="27" t="s">
        <v>12</v>
      </c>
      <c r="D8" s="28" t="s">
        <v>13</v>
      </c>
      <c r="E8" s="27" t="s">
        <v>14</v>
      </c>
      <c r="F8" s="29" t="s">
        <v>15</v>
      </c>
      <c r="G8" s="29" t="s">
        <v>16</v>
      </c>
      <c r="H8" s="81" t="s">
        <v>17</v>
      </c>
      <c r="I8" s="95" t="s">
        <v>18</v>
      </c>
      <c r="J8" s="96"/>
      <c r="K8" s="97" t="s">
        <v>19</v>
      </c>
      <c r="L8" s="98"/>
      <c r="M8" s="30" t="s">
        <v>20</v>
      </c>
      <c r="N8" s="31" t="s">
        <v>21</v>
      </c>
      <c r="O8" s="32" t="s">
        <v>22</v>
      </c>
      <c r="P8" s="33" t="s">
        <v>23</v>
      </c>
      <c r="Q8" s="16"/>
    </row>
    <row r="9" spans="1:17" ht="18.75" customHeight="1" x14ac:dyDescent="0.15">
      <c r="A9" s="82" t="s">
        <v>59</v>
      </c>
      <c r="B9" s="34" t="s">
        <v>32</v>
      </c>
      <c r="C9" s="34"/>
      <c r="D9" s="35"/>
      <c r="E9" s="36"/>
      <c r="F9" s="36"/>
      <c r="G9" s="37"/>
      <c r="H9" s="37"/>
      <c r="I9" s="99"/>
      <c r="J9" s="100"/>
      <c r="K9" s="38" t="s">
        <v>32</v>
      </c>
      <c r="L9" s="39">
        <f>ROUNDUP((K4*M9)+(K5*M9*0.75)+(K6*(M9*2)),2)</f>
        <v>0</v>
      </c>
      <c r="M9" s="35">
        <v>110</v>
      </c>
      <c r="N9" s="40">
        <f>ROUNDUP(M9*0.75,2)</f>
        <v>82.5</v>
      </c>
      <c r="O9" s="41"/>
      <c r="P9" s="67"/>
    </row>
    <row r="10" spans="1:17" ht="18.75" customHeight="1" x14ac:dyDescent="0.15">
      <c r="A10" s="83"/>
      <c r="B10" s="42"/>
      <c r="C10" s="42"/>
      <c r="D10" s="43"/>
      <c r="E10" s="44"/>
      <c r="F10" s="44"/>
      <c r="G10" s="45"/>
      <c r="H10" s="45"/>
      <c r="I10" s="101"/>
      <c r="J10" s="101"/>
      <c r="K10" s="46"/>
      <c r="L10" s="47"/>
      <c r="M10" s="43"/>
      <c r="N10" s="48"/>
      <c r="O10" s="49"/>
      <c r="P10" s="68"/>
    </row>
    <row r="11" spans="1:17" ht="18.75" customHeight="1" x14ac:dyDescent="0.15">
      <c r="A11" s="83"/>
      <c r="B11" s="50"/>
      <c r="C11" s="50"/>
      <c r="D11" s="51"/>
      <c r="E11" s="52"/>
      <c r="F11" s="52"/>
      <c r="G11" s="53"/>
      <c r="H11" s="53"/>
      <c r="I11" s="102"/>
      <c r="J11" s="102"/>
      <c r="K11" s="54"/>
      <c r="L11" s="55"/>
      <c r="M11" s="51"/>
      <c r="N11" s="56"/>
      <c r="O11" s="57"/>
      <c r="P11" s="69"/>
    </row>
    <row r="12" spans="1:17" ht="18.75" customHeight="1" x14ac:dyDescent="0.15">
      <c r="A12" s="83"/>
      <c r="B12" s="42" t="s">
        <v>130</v>
      </c>
      <c r="C12" s="42" t="s">
        <v>132</v>
      </c>
      <c r="D12" s="43">
        <v>40</v>
      </c>
      <c r="E12" s="44" t="s">
        <v>34</v>
      </c>
      <c r="F12" s="44">
        <f>ROUNDUP(D12*0.75,2)</f>
        <v>30</v>
      </c>
      <c r="G12" s="45">
        <f>ROUNDUP((K4*D12)+(K5*D12*0.75)+(K6*(D12*2)),0)</f>
        <v>0</v>
      </c>
      <c r="H12" s="45">
        <f>G12</f>
        <v>0</v>
      </c>
      <c r="I12" s="103" t="s">
        <v>131</v>
      </c>
      <c r="J12" s="104"/>
      <c r="K12" s="46" t="s">
        <v>30</v>
      </c>
      <c r="L12" s="47">
        <f>ROUNDUP((K4*M12)+(K5*M12*0.75)+(K6*(M12*2)),2)</f>
        <v>0</v>
      </c>
      <c r="M12" s="43">
        <v>1</v>
      </c>
      <c r="N12" s="48">
        <f t="shared" ref="N12:N17" si="0">ROUNDUP(M12*0.75,2)</f>
        <v>0.75</v>
      </c>
      <c r="O12" s="49"/>
      <c r="P12" s="68"/>
    </row>
    <row r="13" spans="1:17" ht="18.75" customHeight="1" x14ac:dyDescent="0.15">
      <c r="A13" s="83"/>
      <c r="B13" s="42"/>
      <c r="C13" s="42" t="s">
        <v>29</v>
      </c>
      <c r="D13" s="43">
        <v>20</v>
      </c>
      <c r="E13" s="44" t="s">
        <v>34</v>
      </c>
      <c r="F13" s="44">
        <f>ROUNDUP(D13*0.75,2)</f>
        <v>15</v>
      </c>
      <c r="G13" s="45">
        <f>ROUNDUP((K4*D13)+(K5*D13*0.75)+(K6*(D13*2)),0)</f>
        <v>0</v>
      </c>
      <c r="H13" s="45">
        <f>G13+(G13*6/100)</f>
        <v>0</v>
      </c>
      <c r="I13" s="101"/>
      <c r="J13" s="101"/>
      <c r="K13" s="46" t="s">
        <v>35</v>
      </c>
      <c r="L13" s="47">
        <f>ROUNDUP((K4*M13)+(K5*M13*0.75)+(K6*(M13*2)),2)</f>
        <v>0</v>
      </c>
      <c r="M13" s="43">
        <v>0.1</v>
      </c>
      <c r="N13" s="48">
        <f t="shared" si="0"/>
        <v>0.08</v>
      </c>
      <c r="O13" s="49"/>
      <c r="P13" s="68"/>
    </row>
    <row r="14" spans="1:17" ht="18.75" customHeight="1" x14ac:dyDescent="0.15">
      <c r="A14" s="83"/>
      <c r="B14" s="42"/>
      <c r="C14" s="42" t="s">
        <v>72</v>
      </c>
      <c r="D14" s="43">
        <v>5</v>
      </c>
      <c r="E14" s="44" t="s">
        <v>34</v>
      </c>
      <c r="F14" s="44">
        <f>ROUNDUP(D14*0.75,2)</f>
        <v>3.75</v>
      </c>
      <c r="G14" s="45">
        <f>ROUNDUP((K4*D14)+(K5*D14*0.75)+(K6*(D14*2)),0)</f>
        <v>0</v>
      </c>
      <c r="H14" s="45">
        <f>G14</f>
        <v>0</v>
      </c>
      <c r="I14" s="101"/>
      <c r="J14" s="101"/>
      <c r="K14" s="46" t="s">
        <v>73</v>
      </c>
      <c r="L14" s="47">
        <f>ROUNDUP((K4*M14)+(K5*M14*0.75)+(K6*(M14*2)),2)</f>
        <v>0</v>
      </c>
      <c r="M14" s="43">
        <v>0.01</v>
      </c>
      <c r="N14" s="48">
        <f t="shared" si="0"/>
        <v>0.01</v>
      </c>
      <c r="O14" s="49" t="s">
        <v>37</v>
      </c>
      <c r="P14" s="68"/>
    </row>
    <row r="15" spans="1:17" ht="18.75" customHeight="1" x14ac:dyDescent="0.15">
      <c r="A15" s="83"/>
      <c r="B15" s="42"/>
      <c r="C15" s="42" t="s">
        <v>60</v>
      </c>
      <c r="D15" s="43">
        <v>5</v>
      </c>
      <c r="E15" s="44" t="s">
        <v>61</v>
      </c>
      <c r="F15" s="44">
        <f>ROUNDUP(D15*0.75,2)</f>
        <v>3.75</v>
      </c>
      <c r="G15" s="45">
        <f>ROUNDUP((K4*D15)+(K5*D15*0.75)+(K6*(D15*2)),0)</f>
        <v>0</v>
      </c>
      <c r="H15" s="45">
        <f>G15</f>
        <v>0</v>
      </c>
      <c r="I15" s="101"/>
      <c r="J15" s="101"/>
      <c r="K15" s="46" t="s">
        <v>30</v>
      </c>
      <c r="L15" s="47">
        <f>ROUNDUP((K4*M15)+(K5*M15*0.75)+(K6*(M15*2)),2)</f>
        <v>0</v>
      </c>
      <c r="M15" s="43">
        <v>1</v>
      </c>
      <c r="N15" s="48">
        <f t="shared" si="0"/>
        <v>0.75</v>
      </c>
      <c r="O15" s="49" t="s">
        <v>33</v>
      </c>
      <c r="P15" s="68"/>
    </row>
    <row r="16" spans="1:17" ht="18.75" customHeight="1" x14ac:dyDescent="0.15">
      <c r="A16" s="83"/>
      <c r="B16" s="42"/>
      <c r="C16" s="42" t="s">
        <v>106</v>
      </c>
      <c r="D16" s="43">
        <v>20</v>
      </c>
      <c r="E16" s="44" t="s">
        <v>34</v>
      </c>
      <c r="F16" s="44">
        <f>ROUNDUP(D16*0.75,2)</f>
        <v>15</v>
      </c>
      <c r="G16" s="45">
        <f>ROUNDUP((K4*D16)+(K5*D16*0.75)+(K6*(D16*2)),0)</f>
        <v>0</v>
      </c>
      <c r="H16" s="45">
        <f>G16+(G16*3/100)</f>
        <v>0</v>
      </c>
      <c r="I16" s="101"/>
      <c r="J16" s="101"/>
      <c r="K16" s="46" t="s">
        <v>27</v>
      </c>
      <c r="L16" s="47">
        <f>ROUNDUP((K4*M16)+(K5*M16*0.75)+(K6*(M16*2)),2)</f>
        <v>0</v>
      </c>
      <c r="M16" s="43">
        <v>2.5</v>
      </c>
      <c r="N16" s="48">
        <f t="shared" si="0"/>
        <v>1.8800000000000001</v>
      </c>
      <c r="O16" s="49"/>
      <c r="P16" s="68"/>
    </row>
    <row r="17" spans="1:16" ht="18.75" customHeight="1" x14ac:dyDescent="0.15">
      <c r="A17" s="83"/>
      <c r="B17" s="42"/>
      <c r="C17" s="42"/>
      <c r="D17" s="43"/>
      <c r="E17" s="44"/>
      <c r="F17" s="44"/>
      <c r="G17" s="45"/>
      <c r="H17" s="45"/>
      <c r="I17" s="101"/>
      <c r="J17" s="101"/>
      <c r="K17" s="46" t="s">
        <v>38</v>
      </c>
      <c r="L17" s="47">
        <f>ROUNDUP((K4*M17)+(K5*M17*0.75)+(K6*(M17*2)),2)</f>
        <v>0</v>
      </c>
      <c r="M17" s="43">
        <v>1.5</v>
      </c>
      <c r="N17" s="48">
        <f t="shared" si="0"/>
        <v>1.1300000000000001</v>
      </c>
      <c r="O17" s="49"/>
      <c r="P17" s="68"/>
    </row>
    <row r="18" spans="1:16" ht="18.75" customHeight="1" x14ac:dyDescent="0.15">
      <c r="A18" s="83"/>
      <c r="B18" s="42"/>
      <c r="C18" s="42"/>
      <c r="D18" s="43"/>
      <c r="E18" s="44"/>
      <c r="F18" s="44"/>
      <c r="G18" s="45"/>
      <c r="H18" s="45"/>
      <c r="I18" s="101"/>
      <c r="J18" s="101"/>
      <c r="K18" s="46"/>
      <c r="L18" s="47"/>
      <c r="M18" s="43"/>
      <c r="N18" s="48"/>
      <c r="O18" s="49"/>
      <c r="P18" s="68"/>
    </row>
    <row r="19" spans="1:16" ht="18.75" customHeight="1" x14ac:dyDescent="0.15">
      <c r="A19" s="83"/>
      <c r="B19" s="42"/>
      <c r="C19" s="42"/>
      <c r="D19" s="43"/>
      <c r="E19" s="44"/>
      <c r="F19" s="44"/>
      <c r="G19" s="45"/>
      <c r="H19" s="45"/>
      <c r="I19" s="101"/>
      <c r="J19" s="101"/>
      <c r="K19" s="46"/>
      <c r="L19" s="47"/>
      <c r="M19" s="43"/>
      <c r="N19" s="48"/>
      <c r="O19" s="49"/>
      <c r="P19" s="68"/>
    </row>
    <row r="20" spans="1:16" ht="18.75" customHeight="1" x14ac:dyDescent="0.15">
      <c r="A20" s="83"/>
      <c r="B20" s="42"/>
      <c r="C20" s="42"/>
      <c r="D20" s="43"/>
      <c r="E20" s="44"/>
      <c r="F20" s="44"/>
      <c r="G20" s="45"/>
      <c r="H20" s="45"/>
      <c r="I20" s="101"/>
      <c r="J20" s="101"/>
      <c r="K20" s="46"/>
      <c r="L20" s="47"/>
      <c r="M20" s="43"/>
      <c r="N20" s="48"/>
      <c r="O20" s="49"/>
      <c r="P20" s="68"/>
    </row>
    <row r="21" spans="1:16" ht="18.75" customHeight="1" x14ac:dyDescent="0.15">
      <c r="A21" s="83"/>
      <c r="B21" s="42"/>
      <c r="C21" s="42"/>
      <c r="D21" s="43"/>
      <c r="E21" s="44"/>
      <c r="F21" s="44"/>
      <c r="G21" s="45"/>
      <c r="H21" s="45"/>
      <c r="I21" s="101"/>
      <c r="J21" s="101"/>
      <c r="K21" s="46"/>
      <c r="L21" s="47"/>
      <c r="M21" s="43"/>
      <c r="N21" s="48"/>
      <c r="O21" s="49"/>
      <c r="P21" s="68"/>
    </row>
    <row r="22" spans="1:16" ht="18.75" customHeight="1" x14ac:dyDescent="0.15">
      <c r="A22" s="83"/>
      <c r="B22" s="42"/>
      <c r="C22" s="42"/>
      <c r="D22" s="43"/>
      <c r="E22" s="44"/>
      <c r="F22" s="44"/>
      <c r="G22" s="45"/>
      <c r="H22" s="45"/>
      <c r="I22" s="101"/>
      <c r="J22" s="101"/>
      <c r="K22" s="46"/>
      <c r="L22" s="47"/>
      <c r="M22" s="43"/>
      <c r="N22" s="48"/>
      <c r="O22" s="49"/>
      <c r="P22" s="68"/>
    </row>
    <row r="23" spans="1:16" ht="18.75" customHeight="1" x14ac:dyDescent="0.15">
      <c r="A23" s="83"/>
      <c r="B23" s="50"/>
      <c r="C23" s="50"/>
      <c r="D23" s="51"/>
      <c r="E23" s="52"/>
      <c r="F23" s="52"/>
      <c r="G23" s="53"/>
      <c r="H23" s="53"/>
      <c r="I23" s="102"/>
      <c r="J23" s="102"/>
      <c r="K23" s="54"/>
      <c r="L23" s="55"/>
      <c r="M23" s="51"/>
      <c r="N23" s="56"/>
      <c r="O23" s="57"/>
      <c r="P23" s="69"/>
    </row>
    <row r="24" spans="1:16" ht="18.75" customHeight="1" x14ac:dyDescent="0.15">
      <c r="A24" s="83"/>
      <c r="B24" s="42" t="s">
        <v>133</v>
      </c>
      <c r="C24" s="42" t="s">
        <v>87</v>
      </c>
      <c r="D24" s="43">
        <v>30</v>
      </c>
      <c r="E24" s="44" t="s">
        <v>34</v>
      </c>
      <c r="F24" s="44">
        <f>ROUNDUP(D24*0.75,2)</f>
        <v>22.5</v>
      </c>
      <c r="G24" s="45">
        <f>ROUNDUP((K4*D24)+(K5*D24*0.75)+(K6*(D24*2)),0)</f>
        <v>0</v>
      </c>
      <c r="H24" s="45">
        <f>G24+(G24*6/100)</f>
        <v>0</v>
      </c>
      <c r="I24" s="103" t="s">
        <v>134</v>
      </c>
      <c r="J24" s="104"/>
      <c r="K24" s="46" t="s">
        <v>58</v>
      </c>
      <c r="L24" s="47">
        <f>ROUNDUP((K4*M24)+(K5*M24*0.75)+(K6*(M24*2)),2)</f>
        <v>0</v>
      </c>
      <c r="M24" s="43">
        <v>1</v>
      </c>
      <c r="N24" s="48">
        <f>ROUNDUP(M24*0.75,2)</f>
        <v>0.75</v>
      </c>
      <c r="O24" s="49"/>
      <c r="P24" s="68"/>
    </row>
    <row r="25" spans="1:16" ht="18.75" customHeight="1" x14ac:dyDescent="0.15">
      <c r="A25" s="83"/>
      <c r="B25" s="42"/>
      <c r="C25" s="42" t="s">
        <v>47</v>
      </c>
      <c r="D25" s="43">
        <v>10</v>
      </c>
      <c r="E25" s="44" t="s">
        <v>34</v>
      </c>
      <c r="F25" s="44">
        <f>ROUNDUP(D25*0.75,2)</f>
        <v>7.5</v>
      </c>
      <c r="G25" s="45">
        <f>ROUNDUP((K4*D25)+(K5*D25*0.75)+(K6*(D25*2)),0)</f>
        <v>0</v>
      </c>
      <c r="H25" s="45">
        <f>G25+(G25*3/100)</f>
        <v>0</v>
      </c>
      <c r="I25" s="101"/>
      <c r="J25" s="101"/>
      <c r="K25" s="46" t="s">
        <v>57</v>
      </c>
      <c r="L25" s="47">
        <f>ROUNDUP((K4*M25)+(K5*M25*0.75)+(K6*(M25*2)),2)</f>
        <v>0</v>
      </c>
      <c r="M25" s="43">
        <v>0.5</v>
      </c>
      <c r="N25" s="48">
        <f>ROUNDUP(M25*0.75,2)</f>
        <v>0.38</v>
      </c>
      <c r="O25" s="49"/>
      <c r="P25" s="68" t="s">
        <v>37</v>
      </c>
    </row>
    <row r="26" spans="1:16" ht="18.75" customHeight="1" x14ac:dyDescent="0.15">
      <c r="A26" s="83"/>
      <c r="B26" s="42"/>
      <c r="C26" s="42" t="s">
        <v>54</v>
      </c>
      <c r="D26" s="43">
        <v>0.5</v>
      </c>
      <c r="E26" s="44" t="s">
        <v>34</v>
      </c>
      <c r="F26" s="44">
        <f>ROUNDUP(D26*0.75,2)</f>
        <v>0.38</v>
      </c>
      <c r="G26" s="45">
        <f>ROUNDUP((K4*D26)+(K5*D26*0.75)+(K6*(D26*2)),0)</f>
        <v>0</v>
      </c>
      <c r="H26" s="45">
        <f>G26</f>
        <v>0</v>
      </c>
      <c r="I26" s="101"/>
      <c r="J26" s="101"/>
      <c r="K26" s="46" t="s">
        <v>78</v>
      </c>
      <c r="L26" s="47">
        <f>ROUNDUP((K4*M26)+(K5*M26*0.75)+(K6*(M26*2)),2)</f>
        <v>0</v>
      </c>
      <c r="M26" s="43">
        <v>2</v>
      </c>
      <c r="N26" s="48">
        <f>ROUNDUP(M26*0.75,2)</f>
        <v>1.5</v>
      </c>
      <c r="O26" s="49"/>
      <c r="P26" s="68"/>
    </row>
    <row r="27" spans="1:16" ht="18.75" customHeight="1" x14ac:dyDescent="0.15">
      <c r="A27" s="83"/>
      <c r="B27" s="42"/>
      <c r="C27" s="42" t="s">
        <v>56</v>
      </c>
      <c r="D27" s="43">
        <v>2</v>
      </c>
      <c r="E27" s="44" t="s">
        <v>34</v>
      </c>
      <c r="F27" s="44">
        <f>ROUNDUP(D27*0.75,2)</f>
        <v>1.5</v>
      </c>
      <c r="G27" s="45">
        <f>ROUNDUP((K4*D27)+(K5*D27*0.75)+(K6*(D27*2)),0)</f>
        <v>0</v>
      </c>
      <c r="H27" s="45">
        <f>G27</f>
        <v>0</v>
      </c>
      <c r="I27" s="101"/>
      <c r="J27" s="101"/>
      <c r="K27" s="46" t="s">
        <v>30</v>
      </c>
      <c r="L27" s="47">
        <f>ROUNDUP((K4*M27)+(K5*M27*0.75)+(K6*(M27*2)),2)</f>
        <v>0</v>
      </c>
      <c r="M27" s="43">
        <v>2</v>
      </c>
      <c r="N27" s="48">
        <f>ROUNDUP(M27*0.75,2)</f>
        <v>1.5</v>
      </c>
      <c r="O27" s="49"/>
      <c r="P27" s="68"/>
    </row>
    <row r="28" spans="1:16" ht="18.75" customHeight="1" x14ac:dyDescent="0.15">
      <c r="A28" s="83"/>
      <c r="B28" s="42"/>
      <c r="C28" s="42"/>
      <c r="D28" s="43"/>
      <c r="E28" s="44"/>
      <c r="F28" s="44"/>
      <c r="G28" s="45"/>
      <c r="H28" s="45"/>
      <c r="I28" s="101"/>
      <c r="J28" s="101"/>
      <c r="K28" s="46"/>
      <c r="L28" s="47"/>
      <c r="M28" s="43"/>
      <c r="N28" s="48"/>
      <c r="O28" s="49"/>
      <c r="P28" s="68"/>
    </row>
    <row r="29" spans="1:16" ht="18.75" customHeight="1" x14ac:dyDescent="0.15">
      <c r="A29" s="83"/>
      <c r="B29" s="50"/>
      <c r="C29" s="50"/>
      <c r="D29" s="51"/>
      <c r="E29" s="52"/>
      <c r="F29" s="52"/>
      <c r="G29" s="53"/>
      <c r="H29" s="53"/>
      <c r="I29" s="102"/>
      <c r="J29" s="102"/>
      <c r="K29" s="54"/>
      <c r="L29" s="55"/>
      <c r="M29" s="51"/>
      <c r="N29" s="56"/>
      <c r="O29" s="57"/>
      <c r="P29" s="69"/>
    </row>
    <row r="30" spans="1:16" ht="18.75" customHeight="1" x14ac:dyDescent="0.15">
      <c r="A30" s="83"/>
      <c r="B30" s="42" t="s">
        <v>79</v>
      </c>
      <c r="C30" s="42" t="s">
        <v>135</v>
      </c>
      <c r="D30" s="43">
        <v>2</v>
      </c>
      <c r="E30" s="44" t="s">
        <v>64</v>
      </c>
      <c r="F30" s="44">
        <f>ROUNDUP(D30*0.75,2)</f>
        <v>1.5</v>
      </c>
      <c r="G30" s="45">
        <f>ROUNDUP((K4*D30)+(K5*D30*0.75)+(K6*(D30*2)),0)</f>
        <v>0</v>
      </c>
      <c r="H30" s="45">
        <f>G30</f>
        <v>0</v>
      </c>
      <c r="I30" s="103" t="s">
        <v>80</v>
      </c>
      <c r="J30" s="104"/>
      <c r="K30" s="46" t="s">
        <v>84</v>
      </c>
      <c r="L30" s="47">
        <f>ROUNDUP((K4*M30)+(K5*M30*0.75)+(K6*(M30*2)),2)</f>
        <v>0</v>
      </c>
      <c r="M30" s="43">
        <v>100</v>
      </c>
      <c r="N30" s="48">
        <f>ROUNDUP(M30*0.75,2)</f>
        <v>75</v>
      </c>
      <c r="O30" s="49" t="s">
        <v>37</v>
      </c>
      <c r="P30" s="68"/>
    </row>
    <row r="31" spans="1:16" ht="18.75" customHeight="1" x14ac:dyDescent="0.15">
      <c r="A31" s="83"/>
      <c r="B31" s="42"/>
      <c r="C31" s="42" t="s">
        <v>136</v>
      </c>
      <c r="D31" s="43">
        <v>3</v>
      </c>
      <c r="E31" s="44" t="s">
        <v>34</v>
      </c>
      <c r="F31" s="44">
        <f>ROUNDUP(D31*0.75,2)</f>
        <v>2.25</v>
      </c>
      <c r="G31" s="45">
        <f>ROUNDUP((K4*D31)+(K5*D31*0.75)+(K6*(D31*2)),0)</f>
        <v>0</v>
      </c>
      <c r="H31" s="45">
        <f>G31+(G31*40/100)</f>
        <v>0</v>
      </c>
      <c r="I31" s="101"/>
      <c r="J31" s="101"/>
      <c r="K31" s="46" t="s">
        <v>83</v>
      </c>
      <c r="L31" s="47">
        <f>ROUNDUP((K4*M31)+(K5*M31*0.75)+(K6*(M31*2)),2)</f>
        <v>0</v>
      </c>
      <c r="M31" s="43">
        <v>3</v>
      </c>
      <c r="N31" s="48">
        <f>ROUNDUP(M31*0.75,2)</f>
        <v>2.25</v>
      </c>
      <c r="O31" s="49"/>
      <c r="P31" s="68"/>
    </row>
    <row r="32" spans="1:16" ht="18.75" customHeight="1" x14ac:dyDescent="0.15">
      <c r="A32" s="83"/>
      <c r="B32" s="42"/>
      <c r="C32" s="42"/>
      <c r="D32" s="43"/>
      <c r="E32" s="44"/>
      <c r="F32" s="44"/>
      <c r="G32" s="45"/>
      <c r="H32" s="45"/>
      <c r="I32" s="101"/>
      <c r="J32" s="101"/>
      <c r="K32" s="46"/>
      <c r="L32" s="47"/>
      <c r="M32" s="43"/>
      <c r="N32" s="48"/>
      <c r="O32" s="49"/>
      <c r="P32" s="68"/>
    </row>
    <row r="33" spans="1:16" ht="18.75" customHeight="1" thickBot="1" x14ac:dyDescent="0.2">
      <c r="A33" s="84"/>
      <c r="B33" s="59"/>
      <c r="C33" s="59"/>
      <c r="D33" s="60"/>
      <c r="E33" s="61"/>
      <c r="F33" s="61"/>
      <c r="G33" s="62"/>
      <c r="H33" s="62"/>
      <c r="I33" s="105"/>
      <c r="J33" s="105"/>
      <c r="K33" s="63"/>
      <c r="L33" s="64"/>
      <c r="M33" s="60"/>
      <c r="N33" s="65"/>
      <c r="O33" s="66"/>
      <c r="P33" s="70"/>
    </row>
  </sheetData>
  <mergeCells count="13">
    <mergeCell ref="A9:A33"/>
    <mergeCell ref="I30:J33"/>
    <mergeCell ref="I8:J8"/>
    <mergeCell ref="K8:L8"/>
    <mergeCell ref="I9:J11"/>
    <mergeCell ref="I12:J23"/>
    <mergeCell ref="I24:J29"/>
    <mergeCell ref="A1:B1"/>
    <mergeCell ref="C1:K1"/>
    <mergeCell ref="K2:M2"/>
    <mergeCell ref="O6:P6"/>
    <mergeCell ref="A7:E7"/>
    <mergeCell ref="O7:P7"/>
  </mergeCells>
  <phoneticPr fontId="3"/>
  <printOptions horizontalCentered="1" verticalCentered="1"/>
  <pageMargins left="0.39370078740157483" right="0.39370078740157483" top="0.39370078740157483" bottom="0.39370078740157483" header="0.19685039370078741" footer="0.31496062992125984"/>
  <pageSetup paperSize="12" scale="4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Q40"/>
  <sheetViews>
    <sheetView showZeros="0" zoomScale="60" zoomScaleNormal="60" workbookViewId="0">
      <selection sqref="A1:B1"/>
    </sheetView>
  </sheetViews>
  <sheetFormatPr defaultRowHeight="18.75" customHeight="1" x14ac:dyDescent="0.15"/>
  <cols>
    <col min="1" max="1" width="4.125" style="17" customWidth="1"/>
    <col min="2" max="2" width="19.25" style="18" customWidth="1"/>
    <col min="3" max="3" width="21.375" style="18" customWidth="1"/>
    <col min="4" max="4" width="6.25" style="19" customWidth="1"/>
    <col min="5" max="5" width="4.125" style="20" customWidth="1"/>
    <col min="6" max="6" width="6.25" style="20" customWidth="1"/>
    <col min="7" max="7" width="7.125" style="21" customWidth="1"/>
    <col min="8" max="8" width="7.625" style="21" hidden="1" customWidth="1"/>
    <col min="9" max="9" width="43.375" style="22" customWidth="1"/>
    <col min="10" max="10" width="3.375" style="22" customWidth="1"/>
    <col min="11" max="11" width="8.75" style="23" customWidth="1"/>
    <col min="12" max="12" width="8.75" style="24" customWidth="1"/>
    <col min="13" max="13" width="8.75" style="19" customWidth="1"/>
    <col min="14" max="14" width="8.75" style="25" customWidth="1"/>
    <col min="15" max="15" width="13.625" style="26" customWidth="1"/>
    <col min="16" max="16" width="10.875" style="26" customWidth="1"/>
    <col min="17" max="17" width="5.125" style="26" customWidth="1"/>
    <col min="18" max="249" width="9" style="2"/>
    <col min="250" max="250" width="4.125" style="2" customWidth="1"/>
    <col min="251" max="251" width="19.25" style="2" customWidth="1"/>
    <col min="252" max="252" width="21.375" style="2" customWidth="1"/>
    <col min="253" max="253" width="6.25" style="2" customWidth="1"/>
    <col min="254" max="254" width="4.125" style="2" customWidth="1"/>
    <col min="255" max="255" width="6.25" style="2" customWidth="1"/>
    <col min="256" max="256" width="7.125" style="2" customWidth="1"/>
    <col min="257" max="257" width="0" style="2" hidden="1" customWidth="1"/>
    <col min="258" max="258" width="43.375" style="2" customWidth="1"/>
    <col min="259" max="259" width="3.375" style="2" customWidth="1"/>
    <col min="260" max="263" width="8.75" style="2" customWidth="1"/>
    <col min="264" max="264" width="13.625" style="2" customWidth="1"/>
    <col min="265" max="265" width="10.875" style="2" customWidth="1"/>
    <col min="266" max="266" width="5.125" style="2" customWidth="1"/>
    <col min="267" max="267" width="4.5" style="2" customWidth="1"/>
    <col min="268" max="268" width="24.375" style="2" customWidth="1"/>
    <col min="269" max="269" width="21.25" style="2" customWidth="1"/>
    <col min="270" max="270" width="10" style="2" customWidth="1"/>
    <col min="271" max="273" width="18" style="2" customWidth="1"/>
    <col min="274" max="505" width="9" style="2"/>
    <col min="506" max="506" width="4.125" style="2" customWidth="1"/>
    <col min="507" max="507" width="19.25" style="2" customWidth="1"/>
    <col min="508" max="508" width="21.375" style="2" customWidth="1"/>
    <col min="509" max="509" width="6.25" style="2" customWidth="1"/>
    <col min="510" max="510" width="4.125" style="2" customWidth="1"/>
    <col min="511" max="511" width="6.25" style="2" customWidth="1"/>
    <col min="512" max="512" width="7.125" style="2" customWidth="1"/>
    <col min="513" max="513" width="0" style="2" hidden="1" customWidth="1"/>
    <col min="514" max="514" width="43.375" style="2" customWidth="1"/>
    <col min="515" max="515" width="3.375" style="2" customWidth="1"/>
    <col min="516" max="519" width="8.75" style="2" customWidth="1"/>
    <col min="520" max="520" width="13.625" style="2" customWidth="1"/>
    <col min="521" max="521" width="10.875" style="2" customWidth="1"/>
    <col min="522" max="522" width="5.125" style="2" customWidth="1"/>
    <col min="523" max="523" width="4.5" style="2" customWidth="1"/>
    <col min="524" max="524" width="24.375" style="2" customWidth="1"/>
    <col min="525" max="525" width="21.25" style="2" customWidth="1"/>
    <col min="526" max="526" width="10" style="2" customWidth="1"/>
    <col min="527" max="529" width="18" style="2" customWidth="1"/>
    <col min="530" max="761" width="9" style="2"/>
    <col min="762" max="762" width="4.125" style="2" customWidth="1"/>
    <col min="763" max="763" width="19.25" style="2" customWidth="1"/>
    <col min="764" max="764" width="21.375" style="2" customWidth="1"/>
    <col min="765" max="765" width="6.25" style="2" customWidth="1"/>
    <col min="766" max="766" width="4.125" style="2" customWidth="1"/>
    <col min="767" max="767" width="6.25" style="2" customWidth="1"/>
    <col min="768" max="768" width="7.125" style="2" customWidth="1"/>
    <col min="769" max="769" width="0" style="2" hidden="1" customWidth="1"/>
    <col min="770" max="770" width="43.375" style="2" customWidth="1"/>
    <col min="771" max="771" width="3.375" style="2" customWidth="1"/>
    <col min="772" max="775" width="8.75" style="2" customWidth="1"/>
    <col min="776" max="776" width="13.625" style="2" customWidth="1"/>
    <col min="777" max="777" width="10.875" style="2" customWidth="1"/>
    <col min="778" max="778" width="5.125" style="2" customWidth="1"/>
    <col min="779" max="779" width="4.5" style="2" customWidth="1"/>
    <col min="780" max="780" width="24.375" style="2" customWidth="1"/>
    <col min="781" max="781" width="21.25" style="2" customWidth="1"/>
    <col min="782" max="782" width="10" style="2" customWidth="1"/>
    <col min="783" max="785" width="18" style="2" customWidth="1"/>
    <col min="786" max="1017" width="9" style="2"/>
    <col min="1018" max="1018" width="4.125" style="2" customWidth="1"/>
    <col min="1019" max="1019" width="19.25" style="2" customWidth="1"/>
    <col min="1020" max="1020" width="21.375" style="2" customWidth="1"/>
    <col min="1021" max="1021" width="6.25" style="2" customWidth="1"/>
    <col min="1022" max="1022" width="4.125" style="2" customWidth="1"/>
    <col min="1023" max="1023" width="6.25" style="2" customWidth="1"/>
    <col min="1024" max="1024" width="7.125" style="2" customWidth="1"/>
    <col min="1025" max="1025" width="0" style="2" hidden="1" customWidth="1"/>
    <col min="1026" max="1026" width="43.375" style="2" customWidth="1"/>
    <col min="1027" max="1027" width="3.375" style="2" customWidth="1"/>
    <col min="1028" max="1031" width="8.75" style="2" customWidth="1"/>
    <col min="1032" max="1032" width="13.625" style="2" customWidth="1"/>
    <col min="1033" max="1033" width="10.875" style="2" customWidth="1"/>
    <col min="1034" max="1034" width="5.125" style="2" customWidth="1"/>
    <col min="1035" max="1035" width="4.5" style="2" customWidth="1"/>
    <col min="1036" max="1036" width="24.375" style="2" customWidth="1"/>
    <col min="1037" max="1037" width="21.25" style="2" customWidth="1"/>
    <col min="1038" max="1038" width="10" style="2" customWidth="1"/>
    <col min="1039" max="1041" width="18" style="2" customWidth="1"/>
    <col min="1042" max="1273" width="9" style="2"/>
    <col min="1274" max="1274" width="4.125" style="2" customWidth="1"/>
    <col min="1275" max="1275" width="19.25" style="2" customWidth="1"/>
    <col min="1276" max="1276" width="21.375" style="2" customWidth="1"/>
    <col min="1277" max="1277" width="6.25" style="2" customWidth="1"/>
    <col min="1278" max="1278" width="4.125" style="2" customWidth="1"/>
    <col min="1279" max="1279" width="6.25" style="2" customWidth="1"/>
    <col min="1280" max="1280" width="7.125" style="2" customWidth="1"/>
    <col min="1281" max="1281" width="0" style="2" hidden="1" customWidth="1"/>
    <col min="1282" max="1282" width="43.375" style="2" customWidth="1"/>
    <col min="1283" max="1283" width="3.375" style="2" customWidth="1"/>
    <col min="1284" max="1287" width="8.75" style="2" customWidth="1"/>
    <col min="1288" max="1288" width="13.625" style="2" customWidth="1"/>
    <col min="1289" max="1289" width="10.875" style="2" customWidth="1"/>
    <col min="1290" max="1290" width="5.125" style="2" customWidth="1"/>
    <col min="1291" max="1291" width="4.5" style="2" customWidth="1"/>
    <col min="1292" max="1292" width="24.375" style="2" customWidth="1"/>
    <col min="1293" max="1293" width="21.25" style="2" customWidth="1"/>
    <col min="1294" max="1294" width="10" style="2" customWidth="1"/>
    <col min="1295" max="1297" width="18" style="2" customWidth="1"/>
    <col min="1298" max="1529" width="9" style="2"/>
    <col min="1530" max="1530" width="4.125" style="2" customWidth="1"/>
    <col min="1531" max="1531" width="19.25" style="2" customWidth="1"/>
    <col min="1532" max="1532" width="21.375" style="2" customWidth="1"/>
    <col min="1533" max="1533" width="6.25" style="2" customWidth="1"/>
    <col min="1534" max="1534" width="4.125" style="2" customWidth="1"/>
    <col min="1535" max="1535" width="6.25" style="2" customWidth="1"/>
    <col min="1536" max="1536" width="7.125" style="2" customWidth="1"/>
    <col min="1537" max="1537" width="0" style="2" hidden="1" customWidth="1"/>
    <col min="1538" max="1538" width="43.375" style="2" customWidth="1"/>
    <col min="1539" max="1539" width="3.375" style="2" customWidth="1"/>
    <col min="1540" max="1543" width="8.75" style="2" customWidth="1"/>
    <col min="1544" max="1544" width="13.625" style="2" customWidth="1"/>
    <col min="1545" max="1545" width="10.875" style="2" customWidth="1"/>
    <col min="1546" max="1546" width="5.125" style="2" customWidth="1"/>
    <col min="1547" max="1547" width="4.5" style="2" customWidth="1"/>
    <col min="1548" max="1548" width="24.375" style="2" customWidth="1"/>
    <col min="1549" max="1549" width="21.25" style="2" customWidth="1"/>
    <col min="1550" max="1550" width="10" style="2" customWidth="1"/>
    <col min="1551" max="1553" width="18" style="2" customWidth="1"/>
    <col min="1554" max="1785" width="9" style="2"/>
    <col min="1786" max="1786" width="4.125" style="2" customWidth="1"/>
    <col min="1787" max="1787" width="19.25" style="2" customWidth="1"/>
    <col min="1788" max="1788" width="21.375" style="2" customWidth="1"/>
    <col min="1789" max="1789" width="6.25" style="2" customWidth="1"/>
    <col min="1790" max="1790" width="4.125" style="2" customWidth="1"/>
    <col min="1791" max="1791" width="6.25" style="2" customWidth="1"/>
    <col min="1792" max="1792" width="7.125" style="2" customWidth="1"/>
    <col min="1793" max="1793" width="0" style="2" hidden="1" customWidth="1"/>
    <col min="1794" max="1794" width="43.375" style="2" customWidth="1"/>
    <col min="1795" max="1795" width="3.375" style="2" customWidth="1"/>
    <col min="1796" max="1799" width="8.75" style="2" customWidth="1"/>
    <col min="1800" max="1800" width="13.625" style="2" customWidth="1"/>
    <col min="1801" max="1801" width="10.875" style="2" customWidth="1"/>
    <col min="1802" max="1802" width="5.125" style="2" customWidth="1"/>
    <col min="1803" max="1803" width="4.5" style="2" customWidth="1"/>
    <col min="1804" max="1804" width="24.375" style="2" customWidth="1"/>
    <col min="1805" max="1805" width="21.25" style="2" customWidth="1"/>
    <col min="1806" max="1806" width="10" style="2" customWidth="1"/>
    <col min="1807" max="1809" width="18" style="2" customWidth="1"/>
    <col min="1810" max="2041" width="9" style="2"/>
    <col min="2042" max="2042" width="4.125" style="2" customWidth="1"/>
    <col min="2043" max="2043" width="19.25" style="2" customWidth="1"/>
    <col min="2044" max="2044" width="21.375" style="2" customWidth="1"/>
    <col min="2045" max="2045" width="6.25" style="2" customWidth="1"/>
    <col min="2046" max="2046" width="4.125" style="2" customWidth="1"/>
    <col min="2047" max="2047" width="6.25" style="2" customWidth="1"/>
    <col min="2048" max="2048" width="7.125" style="2" customWidth="1"/>
    <col min="2049" max="2049" width="0" style="2" hidden="1" customWidth="1"/>
    <col min="2050" max="2050" width="43.375" style="2" customWidth="1"/>
    <col min="2051" max="2051" width="3.375" style="2" customWidth="1"/>
    <col min="2052" max="2055" width="8.75" style="2" customWidth="1"/>
    <col min="2056" max="2056" width="13.625" style="2" customWidth="1"/>
    <col min="2057" max="2057" width="10.875" style="2" customWidth="1"/>
    <col min="2058" max="2058" width="5.125" style="2" customWidth="1"/>
    <col min="2059" max="2059" width="4.5" style="2" customWidth="1"/>
    <col min="2060" max="2060" width="24.375" style="2" customWidth="1"/>
    <col min="2061" max="2061" width="21.25" style="2" customWidth="1"/>
    <col min="2062" max="2062" width="10" style="2" customWidth="1"/>
    <col min="2063" max="2065" width="18" style="2" customWidth="1"/>
    <col min="2066" max="2297" width="9" style="2"/>
    <col min="2298" max="2298" width="4.125" style="2" customWidth="1"/>
    <col min="2299" max="2299" width="19.25" style="2" customWidth="1"/>
    <col min="2300" max="2300" width="21.375" style="2" customWidth="1"/>
    <col min="2301" max="2301" width="6.25" style="2" customWidth="1"/>
    <col min="2302" max="2302" width="4.125" style="2" customWidth="1"/>
    <col min="2303" max="2303" width="6.25" style="2" customWidth="1"/>
    <col min="2304" max="2304" width="7.125" style="2" customWidth="1"/>
    <col min="2305" max="2305" width="0" style="2" hidden="1" customWidth="1"/>
    <col min="2306" max="2306" width="43.375" style="2" customWidth="1"/>
    <col min="2307" max="2307" width="3.375" style="2" customWidth="1"/>
    <col min="2308" max="2311" width="8.75" style="2" customWidth="1"/>
    <col min="2312" max="2312" width="13.625" style="2" customWidth="1"/>
    <col min="2313" max="2313" width="10.875" style="2" customWidth="1"/>
    <col min="2314" max="2314" width="5.125" style="2" customWidth="1"/>
    <col min="2315" max="2315" width="4.5" style="2" customWidth="1"/>
    <col min="2316" max="2316" width="24.375" style="2" customWidth="1"/>
    <col min="2317" max="2317" width="21.25" style="2" customWidth="1"/>
    <col min="2318" max="2318" width="10" style="2" customWidth="1"/>
    <col min="2319" max="2321" width="18" style="2" customWidth="1"/>
    <col min="2322" max="2553" width="9" style="2"/>
    <col min="2554" max="2554" width="4.125" style="2" customWidth="1"/>
    <col min="2555" max="2555" width="19.25" style="2" customWidth="1"/>
    <col min="2556" max="2556" width="21.375" style="2" customWidth="1"/>
    <col min="2557" max="2557" width="6.25" style="2" customWidth="1"/>
    <col min="2558" max="2558" width="4.125" style="2" customWidth="1"/>
    <col min="2559" max="2559" width="6.25" style="2" customWidth="1"/>
    <col min="2560" max="2560" width="7.125" style="2" customWidth="1"/>
    <col min="2561" max="2561" width="0" style="2" hidden="1" customWidth="1"/>
    <col min="2562" max="2562" width="43.375" style="2" customWidth="1"/>
    <col min="2563" max="2563" width="3.375" style="2" customWidth="1"/>
    <col min="2564" max="2567" width="8.75" style="2" customWidth="1"/>
    <col min="2568" max="2568" width="13.625" style="2" customWidth="1"/>
    <col min="2569" max="2569" width="10.875" style="2" customWidth="1"/>
    <col min="2570" max="2570" width="5.125" style="2" customWidth="1"/>
    <col min="2571" max="2571" width="4.5" style="2" customWidth="1"/>
    <col min="2572" max="2572" width="24.375" style="2" customWidth="1"/>
    <col min="2573" max="2573" width="21.25" style="2" customWidth="1"/>
    <col min="2574" max="2574" width="10" style="2" customWidth="1"/>
    <col min="2575" max="2577" width="18" style="2" customWidth="1"/>
    <col min="2578" max="2809" width="9" style="2"/>
    <col min="2810" max="2810" width="4.125" style="2" customWidth="1"/>
    <col min="2811" max="2811" width="19.25" style="2" customWidth="1"/>
    <col min="2812" max="2812" width="21.375" style="2" customWidth="1"/>
    <col min="2813" max="2813" width="6.25" style="2" customWidth="1"/>
    <col min="2814" max="2814" width="4.125" style="2" customWidth="1"/>
    <col min="2815" max="2815" width="6.25" style="2" customWidth="1"/>
    <col min="2816" max="2816" width="7.125" style="2" customWidth="1"/>
    <col min="2817" max="2817" width="0" style="2" hidden="1" customWidth="1"/>
    <col min="2818" max="2818" width="43.375" style="2" customWidth="1"/>
    <col min="2819" max="2819" width="3.375" style="2" customWidth="1"/>
    <col min="2820" max="2823" width="8.75" style="2" customWidth="1"/>
    <col min="2824" max="2824" width="13.625" style="2" customWidth="1"/>
    <col min="2825" max="2825" width="10.875" style="2" customWidth="1"/>
    <col min="2826" max="2826" width="5.125" style="2" customWidth="1"/>
    <col min="2827" max="2827" width="4.5" style="2" customWidth="1"/>
    <col min="2828" max="2828" width="24.375" style="2" customWidth="1"/>
    <col min="2829" max="2829" width="21.25" style="2" customWidth="1"/>
    <col min="2830" max="2830" width="10" style="2" customWidth="1"/>
    <col min="2831" max="2833" width="18" style="2" customWidth="1"/>
    <col min="2834" max="3065" width="9" style="2"/>
    <col min="3066" max="3066" width="4.125" style="2" customWidth="1"/>
    <col min="3067" max="3067" width="19.25" style="2" customWidth="1"/>
    <col min="3068" max="3068" width="21.375" style="2" customWidth="1"/>
    <col min="3069" max="3069" width="6.25" style="2" customWidth="1"/>
    <col min="3070" max="3070" width="4.125" style="2" customWidth="1"/>
    <col min="3071" max="3071" width="6.25" style="2" customWidth="1"/>
    <col min="3072" max="3072" width="7.125" style="2" customWidth="1"/>
    <col min="3073" max="3073" width="0" style="2" hidden="1" customWidth="1"/>
    <col min="3074" max="3074" width="43.375" style="2" customWidth="1"/>
    <col min="3075" max="3075" width="3.375" style="2" customWidth="1"/>
    <col min="3076" max="3079" width="8.75" style="2" customWidth="1"/>
    <col min="3080" max="3080" width="13.625" style="2" customWidth="1"/>
    <col min="3081" max="3081" width="10.875" style="2" customWidth="1"/>
    <col min="3082" max="3082" width="5.125" style="2" customWidth="1"/>
    <col min="3083" max="3083" width="4.5" style="2" customWidth="1"/>
    <col min="3084" max="3084" width="24.375" style="2" customWidth="1"/>
    <col min="3085" max="3085" width="21.25" style="2" customWidth="1"/>
    <col min="3086" max="3086" width="10" style="2" customWidth="1"/>
    <col min="3087" max="3089" width="18" style="2" customWidth="1"/>
    <col min="3090" max="3321" width="9" style="2"/>
    <col min="3322" max="3322" width="4.125" style="2" customWidth="1"/>
    <col min="3323" max="3323" width="19.25" style="2" customWidth="1"/>
    <col min="3324" max="3324" width="21.375" style="2" customWidth="1"/>
    <col min="3325" max="3325" width="6.25" style="2" customWidth="1"/>
    <col min="3326" max="3326" width="4.125" style="2" customWidth="1"/>
    <col min="3327" max="3327" width="6.25" style="2" customWidth="1"/>
    <col min="3328" max="3328" width="7.125" style="2" customWidth="1"/>
    <col min="3329" max="3329" width="0" style="2" hidden="1" customWidth="1"/>
    <col min="3330" max="3330" width="43.375" style="2" customWidth="1"/>
    <col min="3331" max="3331" width="3.375" style="2" customWidth="1"/>
    <col min="3332" max="3335" width="8.75" style="2" customWidth="1"/>
    <col min="3336" max="3336" width="13.625" style="2" customWidth="1"/>
    <col min="3337" max="3337" width="10.875" style="2" customWidth="1"/>
    <col min="3338" max="3338" width="5.125" style="2" customWidth="1"/>
    <col min="3339" max="3339" width="4.5" style="2" customWidth="1"/>
    <col min="3340" max="3340" width="24.375" style="2" customWidth="1"/>
    <col min="3341" max="3341" width="21.25" style="2" customWidth="1"/>
    <col min="3342" max="3342" width="10" style="2" customWidth="1"/>
    <col min="3343" max="3345" width="18" style="2" customWidth="1"/>
    <col min="3346" max="3577" width="9" style="2"/>
    <col min="3578" max="3578" width="4.125" style="2" customWidth="1"/>
    <col min="3579" max="3579" width="19.25" style="2" customWidth="1"/>
    <col min="3580" max="3580" width="21.375" style="2" customWidth="1"/>
    <col min="3581" max="3581" width="6.25" style="2" customWidth="1"/>
    <col min="3582" max="3582" width="4.125" style="2" customWidth="1"/>
    <col min="3583" max="3583" width="6.25" style="2" customWidth="1"/>
    <col min="3584" max="3584" width="7.125" style="2" customWidth="1"/>
    <col min="3585" max="3585" width="0" style="2" hidden="1" customWidth="1"/>
    <col min="3586" max="3586" width="43.375" style="2" customWidth="1"/>
    <col min="3587" max="3587" width="3.375" style="2" customWidth="1"/>
    <col min="3588" max="3591" width="8.75" style="2" customWidth="1"/>
    <col min="3592" max="3592" width="13.625" style="2" customWidth="1"/>
    <col min="3593" max="3593" width="10.875" style="2" customWidth="1"/>
    <col min="3594" max="3594" width="5.125" style="2" customWidth="1"/>
    <col min="3595" max="3595" width="4.5" style="2" customWidth="1"/>
    <col min="3596" max="3596" width="24.375" style="2" customWidth="1"/>
    <col min="3597" max="3597" width="21.25" style="2" customWidth="1"/>
    <col min="3598" max="3598" width="10" style="2" customWidth="1"/>
    <col min="3599" max="3601" width="18" style="2" customWidth="1"/>
    <col min="3602" max="3833" width="9" style="2"/>
    <col min="3834" max="3834" width="4.125" style="2" customWidth="1"/>
    <col min="3835" max="3835" width="19.25" style="2" customWidth="1"/>
    <col min="3836" max="3836" width="21.375" style="2" customWidth="1"/>
    <col min="3837" max="3837" width="6.25" style="2" customWidth="1"/>
    <col min="3838" max="3838" width="4.125" style="2" customWidth="1"/>
    <col min="3839" max="3839" width="6.25" style="2" customWidth="1"/>
    <col min="3840" max="3840" width="7.125" style="2" customWidth="1"/>
    <col min="3841" max="3841" width="0" style="2" hidden="1" customWidth="1"/>
    <col min="3842" max="3842" width="43.375" style="2" customWidth="1"/>
    <col min="3843" max="3843" width="3.375" style="2" customWidth="1"/>
    <col min="3844" max="3847" width="8.75" style="2" customWidth="1"/>
    <col min="3848" max="3848" width="13.625" style="2" customWidth="1"/>
    <col min="3849" max="3849" width="10.875" style="2" customWidth="1"/>
    <col min="3850" max="3850" width="5.125" style="2" customWidth="1"/>
    <col min="3851" max="3851" width="4.5" style="2" customWidth="1"/>
    <col min="3852" max="3852" width="24.375" style="2" customWidth="1"/>
    <col min="3853" max="3853" width="21.25" style="2" customWidth="1"/>
    <col min="3854" max="3854" width="10" style="2" customWidth="1"/>
    <col min="3855" max="3857" width="18" style="2" customWidth="1"/>
    <col min="3858" max="4089" width="9" style="2"/>
    <col min="4090" max="4090" width="4.125" style="2" customWidth="1"/>
    <col min="4091" max="4091" width="19.25" style="2" customWidth="1"/>
    <col min="4092" max="4092" width="21.375" style="2" customWidth="1"/>
    <col min="4093" max="4093" width="6.25" style="2" customWidth="1"/>
    <col min="4094" max="4094" width="4.125" style="2" customWidth="1"/>
    <col min="4095" max="4095" width="6.25" style="2" customWidth="1"/>
    <col min="4096" max="4096" width="7.125" style="2" customWidth="1"/>
    <col min="4097" max="4097" width="0" style="2" hidden="1" customWidth="1"/>
    <col min="4098" max="4098" width="43.375" style="2" customWidth="1"/>
    <col min="4099" max="4099" width="3.375" style="2" customWidth="1"/>
    <col min="4100" max="4103" width="8.75" style="2" customWidth="1"/>
    <col min="4104" max="4104" width="13.625" style="2" customWidth="1"/>
    <col min="4105" max="4105" width="10.875" style="2" customWidth="1"/>
    <col min="4106" max="4106" width="5.125" style="2" customWidth="1"/>
    <col min="4107" max="4107" width="4.5" style="2" customWidth="1"/>
    <col min="4108" max="4108" width="24.375" style="2" customWidth="1"/>
    <col min="4109" max="4109" width="21.25" style="2" customWidth="1"/>
    <col min="4110" max="4110" width="10" style="2" customWidth="1"/>
    <col min="4111" max="4113" width="18" style="2" customWidth="1"/>
    <col min="4114" max="4345" width="9" style="2"/>
    <col min="4346" max="4346" width="4.125" style="2" customWidth="1"/>
    <col min="4347" max="4347" width="19.25" style="2" customWidth="1"/>
    <col min="4348" max="4348" width="21.375" style="2" customWidth="1"/>
    <col min="4349" max="4349" width="6.25" style="2" customWidth="1"/>
    <col min="4350" max="4350" width="4.125" style="2" customWidth="1"/>
    <col min="4351" max="4351" width="6.25" style="2" customWidth="1"/>
    <col min="4352" max="4352" width="7.125" style="2" customWidth="1"/>
    <col min="4353" max="4353" width="0" style="2" hidden="1" customWidth="1"/>
    <col min="4354" max="4354" width="43.375" style="2" customWidth="1"/>
    <col min="4355" max="4355" width="3.375" style="2" customWidth="1"/>
    <col min="4356" max="4359" width="8.75" style="2" customWidth="1"/>
    <col min="4360" max="4360" width="13.625" style="2" customWidth="1"/>
    <col min="4361" max="4361" width="10.875" style="2" customWidth="1"/>
    <col min="4362" max="4362" width="5.125" style="2" customWidth="1"/>
    <col min="4363" max="4363" width="4.5" style="2" customWidth="1"/>
    <col min="4364" max="4364" width="24.375" style="2" customWidth="1"/>
    <col min="4365" max="4365" width="21.25" style="2" customWidth="1"/>
    <col min="4366" max="4366" width="10" style="2" customWidth="1"/>
    <col min="4367" max="4369" width="18" style="2" customWidth="1"/>
    <col min="4370" max="4601" width="9" style="2"/>
    <col min="4602" max="4602" width="4.125" style="2" customWidth="1"/>
    <col min="4603" max="4603" width="19.25" style="2" customWidth="1"/>
    <col min="4604" max="4604" width="21.375" style="2" customWidth="1"/>
    <col min="4605" max="4605" width="6.25" style="2" customWidth="1"/>
    <col min="4606" max="4606" width="4.125" style="2" customWidth="1"/>
    <col min="4607" max="4607" width="6.25" style="2" customWidth="1"/>
    <col min="4608" max="4608" width="7.125" style="2" customWidth="1"/>
    <col min="4609" max="4609" width="0" style="2" hidden="1" customWidth="1"/>
    <col min="4610" max="4610" width="43.375" style="2" customWidth="1"/>
    <col min="4611" max="4611" width="3.375" style="2" customWidth="1"/>
    <col min="4612" max="4615" width="8.75" style="2" customWidth="1"/>
    <col min="4616" max="4616" width="13.625" style="2" customWidth="1"/>
    <col min="4617" max="4617" width="10.875" style="2" customWidth="1"/>
    <col min="4618" max="4618" width="5.125" style="2" customWidth="1"/>
    <col min="4619" max="4619" width="4.5" style="2" customWidth="1"/>
    <col min="4620" max="4620" width="24.375" style="2" customWidth="1"/>
    <col min="4621" max="4621" width="21.25" style="2" customWidth="1"/>
    <col min="4622" max="4622" width="10" style="2" customWidth="1"/>
    <col min="4623" max="4625" width="18" style="2" customWidth="1"/>
    <col min="4626" max="4857" width="9" style="2"/>
    <col min="4858" max="4858" width="4.125" style="2" customWidth="1"/>
    <col min="4859" max="4859" width="19.25" style="2" customWidth="1"/>
    <col min="4860" max="4860" width="21.375" style="2" customWidth="1"/>
    <col min="4861" max="4861" width="6.25" style="2" customWidth="1"/>
    <col min="4862" max="4862" width="4.125" style="2" customWidth="1"/>
    <col min="4863" max="4863" width="6.25" style="2" customWidth="1"/>
    <col min="4864" max="4864" width="7.125" style="2" customWidth="1"/>
    <col min="4865" max="4865" width="0" style="2" hidden="1" customWidth="1"/>
    <col min="4866" max="4866" width="43.375" style="2" customWidth="1"/>
    <col min="4867" max="4867" width="3.375" style="2" customWidth="1"/>
    <col min="4868" max="4871" width="8.75" style="2" customWidth="1"/>
    <col min="4872" max="4872" width="13.625" style="2" customWidth="1"/>
    <col min="4873" max="4873" width="10.875" style="2" customWidth="1"/>
    <col min="4874" max="4874" width="5.125" style="2" customWidth="1"/>
    <col min="4875" max="4875" width="4.5" style="2" customWidth="1"/>
    <col min="4876" max="4876" width="24.375" style="2" customWidth="1"/>
    <col min="4877" max="4877" width="21.25" style="2" customWidth="1"/>
    <col min="4878" max="4878" width="10" style="2" customWidth="1"/>
    <col min="4879" max="4881" width="18" style="2" customWidth="1"/>
    <col min="4882" max="5113" width="9" style="2"/>
    <col min="5114" max="5114" width="4.125" style="2" customWidth="1"/>
    <col min="5115" max="5115" width="19.25" style="2" customWidth="1"/>
    <col min="5116" max="5116" width="21.375" style="2" customWidth="1"/>
    <col min="5117" max="5117" width="6.25" style="2" customWidth="1"/>
    <col min="5118" max="5118" width="4.125" style="2" customWidth="1"/>
    <col min="5119" max="5119" width="6.25" style="2" customWidth="1"/>
    <col min="5120" max="5120" width="7.125" style="2" customWidth="1"/>
    <col min="5121" max="5121" width="0" style="2" hidden="1" customWidth="1"/>
    <col min="5122" max="5122" width="43.375" style="2" customWidth="1"/>
    <col min="5123" max="5123" width="3.375" style="2" customWidth="1"/>
    <col min="5124" max="5127" width="8.75" style="2" customWidth="1"/>
    <col min="5128" max="5128" width="13.625" style="2" customWidth="1"/>
    <col min="5129" max="5129" width="10.875" style="2" customWidth="1"/>
    <col min="5130" max="5130" width="5.125" style="2" customWidth="1"/>
    <col min="5131" max="5131" width="4.5" style="2" customWidth="1"/>
    <col min="5132" max="5132" width="24.375" style="2" customWidth="1"/>
    <col min="5133" max="5133" width="21.25" style="2" customWidth="1"/>
    <col min="5134" max="5134" width="10" style="2" customWidth="1"/>
    <col min="5135" max="5137" width="18" style="2" customWidth="1"/>
    <col min="5138" max="5369" width="9" style="2"/>
    <col min="5370" max="5370" width="4.125" style="2" customWidth="1"/>
    <col min="5371" max="5371" width="19.25" style="2" customWidth="1"/>
    <col min="5372" max="5372" width="21.375" style="2" customWidth="1"/>
    <col min="5373" max="5373" width="6.25" style="2" customWidth="1"/>
    <col min="5374" max="5374" width="4.125" style="2" customWidth="1"/>
    <col min="5375" max="5375" width="6.25" style="2" customWidth="1"/>
    <col min="5376" max="5376" width="7.125" style="2" customWidth="1"/>
    <col min="5377" max="5377" width="0" style="2" hidden="1" customWidth="1"/>
    <col min="5378" max="5378" width="43.375" style="2" customWidth="1"/>
    <col min="5379" max="5379" width="3.375" style="2" customWidth="1"/>
    <col min="5380" max="5383" width="8.75" style="2" customWidth="1"/>
    <col min="5384" max="5384" width="13.625" style="2" customWidth="1"/>
    <col min="5385" max="5385" width="10.875" style="2" customWidth="1"/>
    <col min="5386" max="5386" width="5.125" style="2" customWidth="1"/>
    <col min="5387" max="5387" width="4.5" style="2" customWidth="1"/>
    <col min="5388" max="5388" width="24.375" style="2" customWidth="1"/>
    <col min="5389" max="5389" width="21.25" style="2" customWidth="1"/>
    <col min="5390" max="5390" width="10" style="2" customWidth="1"/>
    <col min="5391" max="5393" width="18" style="2" customWidth="1"/>
    <col min="5394" max="5625" width="9" style="2"/>
    <col min="5626" max="5626" width="4.125" style="2" customWidth="1"/>
    <col min="5627" max="5627" width="19.25" style="2" customWidth="1"/>
    <col min="5628" max="5628" width="21.375" style="2" customWidth="1"/>
    <col min="5629" max="5629" width="6.25" style="2" customWidth="1"/>
    <col min="5630" max="5630" width="4.125" style="2" customWidth="1"/>
    <col min="5631" max="5631" width="6.25" style="2" customWidth="1"/>
    <col min="5632" max="5632" width="7.125" style="2" customWidth="1"/>
    <col min="5633" max="5633" width="0" style="2" hidden="1" customWidth="1"/>
    <col min="5634" max="5634" width="43.375" style="2" customWidth="1"/>
    <col min="5635" max="5635" width="3.375" style="2" customWidth="1"/>
    <col min="5636" max="5639" width="8.75" style="2" customWidth="1"/>
    <col min="5640" max="5640" width="13.625" style="2" customWidth="1"/>
    <col min="5641" max="5641" width="10.875" style="2" customWidth="1"/>
    <col min="5642" max="5642" width="5.125" style="2" customWidth="1"/>
    <col min="5643" max="5643" width="4.5" style="2" customWidth="1"/>
    <col min="5644" max="5644" width="24.375" style="2" customWidth="1"/>
    <col min="5645" max="5645" width="21.25" style="2" customWidth="1"/>
    <col min="5646" max="5646" width="10" style="2" customWidth="1"/>
    <col min="5647" max="5649" width="18" style="2" customWidth="1"/>
    <col min="5650" max="5881" width="9" style="2"/>
    <col min="5882" max="5882" width="4.125" style="2" customWidth="1"/>
    <col min="5883" max="5883" width="19.25" style="2" customWidth="1"/>
    <col min="5884" max="5884" width="21.375" style="2" customWidth="1"/>
    <col min="5885" max="5885" width="6.25" style="2" customWidth="1"/>
    <col min="5886" max="5886" width="4.125" style="2" customWidth="1"/>
    <col min="5887" max="5887" width="6.25" style="2" customWidth="1"/>
    <col min="5888" max="5888" width="7.125" style="2" customWidth="1"/>
    <col min="5889" max="5889" width="0" style="2" hidden="1" customWidth="1"/>
    <col min="5890" max="5890" width="43.375" style="2" customWidth="1"/>
    <col min="5891" max="5891" width="3.375" style="2" customWidth="1"/>
    <col min="5892" max="5895" width="8.75" style="2" customWidth="1"/>
    <col min="5896" max="5896" width="13.625" style="2" customWidth="1"/>
    <col min="5897" max="5897" width="10.875" style="2" customWidth="1"/>
    <col min="5898" max="5898" width="5.125" style="2" customWidth="1"/>
    <col min="5899" max="5899" width="4.5" style="2" customWidth="1"/>
    <col min="5900" max="5900" width="24.375" style="2" customWidth="1"/>
    <col min="5901" max="5901" width="21.25" style="2" customWidth="1"/>
    <col min="5902" max="5902" width="10" style="2" customWidth="1"/>
    <col min="5903" max="5905" width="18" style="2" customWidth="1"/>
    <col min="5906" max="6137" width="9" style="2"/>
    <col min="6138" max="6138" width="4.125" style="2" customWidth="1"/>
    <col min="6139" max="6139" width="19.25" style="2" customWidth="1"/>
    <col min="6140" max="6140" width="21.375" style="2" customWidth="1"/>
    <col min="6141" max="6141" width="6.25" style="2" customWidth="1"/>
    <col min="6142" max="6142" width="4.125" style="2" customWidth="1"/>
    <col min="6143" max="6143" width="6.25" style="2" customWidth="1"/>
    <col min="6144" max="6144" width="7.125" style="2" customWidth="1"/>
    <col min="6145" max="6145" width="0" style="2" hidden="1" customWidth="1"/>
    <col min="6146" max="6146" width="43.375" style="2" customWidth="1"/>
    <col min="6147" max="6147" width="3.375" style="2" customWidth="1"/>
    <col min="6148" max="6151" width="8.75" style="2" customWidth="1"/>
    <col min="6152" max="6152" width="13.625" style="2" customWidth="1"/>
    <col min="6153" max="6153" width="10.875" style="2" customWidth="1"/>
    <col min="6154" max="6154" width="5.125" style="2" customWidth="1"/>
    <col min="6155" max="6155" width="4.5" style="2" customWidth="1"/>
    <col min="6156" max="6156" width="24.375" style="2" customWidth="1"/>
    <col min="6157" max="6157" width="21.25" style="2" customWidth="1"/>
    <col min="6158" max="6158" width="10" style="2" customWidth="1"/>
    <col min="6159" max="6161" width="18" style="2" customWidth="1"/>
    <col min="6162" max="6393" width="9" style="2"/>
    <col min="6394" max="6394" width="4.125" style="2" customWidth="1"/>
    <col min="6395" max="6395" width="19.25" style="2" customWidth="1"/>
    <col min="6396" max="6396" width="21.375" style="2" customWidth="1"/>
    <col min="6397" max="6397" width="6.25" style="2" customWidth="1"/>
    <col min="6398" max="6398" width="4.125" style="2" customWidth="1"/>
    <col min="6399" max="6399" width="6.25" style="2" customWidth="1"/>
    <col min="6400" max="6400" width="7.125" style="2" customWidth="1"/>
    <col min="6401" max="6401" width="0" style="2" hidden="1" customWidth="1"/>
    <col min="6402" max="6402" width="43.375" style="2" customWidth="1"/>
    <col min="6403" max="6403" width="3.375" style="2" customWidth="1"/>
    <col min="6404" max="6407" width="8.75" style="2" customWidth="1"/>
    <col min="6408" max="6408" width="13.625" style="2" customWidth="1"/>
    <col min="6409" max="6409" width="10.875" style="2" customWidth="1"/>
    <col min="6410" max="6410" width="5.125" style="2" customWidth="1"/>
    <col min="6411" max="6411" width="4.5" style="2" customWidth="1"/>
    <col min="6412" max="6412" width="24.375" style="2" customWidth="1"/>
    <col min="6413" max="6413" width="21.25" style="2" customWidth="1"/>
    <col min="6414" max="6414" width="10" style="2" customWidth="1"/>
    <col min="6415" max="6417" width="18" style="2" customWidth="1"/>
    <col min="6418" max="6649" width="9" style="2"/>
    <col min="6650" max="6650" width="4.125" style="2" customWidth="1"/>
    <col min="6651" max="6651" width="19.25" style="2" customWidth="1"/>
    <col min="6652" max="6652" width="21.375" style="2" customWidth="1"/>
    <col min="6653" max="6653" width="6.25" style="2" customWidth="1"/>
    <col min="6654" max="6654" width="4.125" style="2" customWidth="1"/>
    <col min="6655" max="6655" width="6.25" style="2" customWidth="1"/>
    <col min="6656" max="6656" width="7.125" style="2" customWidth="1"/>
    <col min="6657" max="6657" width="0" style="2" hidden="1" customWidth="1"/>
    <col min="6658" max="6658" width="43.375" style="2" customWidth="1"/>
    <col min="6659" max="6659" width="3.375" style="2" customWidth="1"/>
    <col min="6660" max="6663" width="8.75" style="2" customWidth="1"/>
    <col min="6664" max="6664" width="13.625" style="2" customWidth="1"/>
    <col min="6665" max="6665" width="10.875" style="2" customWidth="1"/>
    <col min="6666" max="6666" width="5.125" style="2" customWidth="1"/>
    <col min="6667" max="6667" width="4.5" style="2" customWidth="1"/>
    <col min="6668" max="6668" width="24.375" style="2" customWidth="1"/>
    <col min="6669" max="6669" width="21.25" style="2" customWidth="1"/>
    <col min="6670" max="6670" width="10" style="2" customWidth="1"/>
    <col min="6671" max="6673" width="18" style="2" customWidth="1"/>
    <col min="6674" max="6905" width="9" style="2"/>
    <col min="6906" max="6906" width="4.125" style="2" customWidth="1"/>
    <col min="6907" max="6907" width="19.25" style="2" customWidth="1"/>
    <col min="6908" max="6908" width="21.375" style="2" customWidth="1"/>
    <col min="6909" max="6909" width="6.25" style="2" customWidth="1"/>
    <col min="6910" max="6910" width="4.125" style="2" customWidth="1"/>
    <col min="6911" max="6911" width="6.25" style="2" customWidth="1"/>
    <col min="6912" max="6912" width="7.125" style="2" customWidth="1"/>
    <col min="6913" max="6913" width="0" style="2" hidden="1" customWidth="1"/>
    <col min="6914" max="6914" width="43.375" style="2" customWidth="1"/>
    <col min="6915" max="6915" width="3.375" style="2" customWidth="1"/>
    <col min="6916" max="6919" width="8.75" style="2" customWidth="1"/>
    <col min="6920" max="6920" width="13.625" style="2" customWidth="1"/>
    <col min="6921" max="6921" width="10.875" style="2" customWidth="1"/>
    <col min="6922" max="6922" width="5.125" style="2" customWidth="1"/>
    <col min="6923" max="6923" width="4.5" style="2" customWidth="1"/>
    <col min="6924" max="6924" width="24.375" style="2" customWidth="1"/>
    <col min="6925" max="6925" width="21.25" style="2" customWidth="1"/>
    <col min="6926" max="6926" width="10" style="2" customWidth="1"/>
    <col min="6927" max="6929" width="18" style="2" customWidth="1"/>
    <col min="6930" max="7161" width="9" style="2"/>
    <col min="7162" max="7162" width="4.125" style="2" customWidth="1"/>
    <col min="7163" max="7163" width="19.25" style="2" customWidth="1"/>
    <col min="7164" max="7164" width="21.375" style="2" customWidth="1"/>
    <col min="7165" max="7165" width="6.25" style="2" customWidth="1"/>
    <col min="7166" max="7166" width="4.125" style="2" customWidth="1"/>
    <col min="7167" max="7167" width="6.25" style="2" customWidth="1"/>
    <col min="7168" max="7168" width="7.125" style="2" customWidth="1"/>
    <col min="7169" max="7169" width="0" style="2" hidden="1" customWidth="1"/>
    <col min="7170" max="7170" width="43.375" style="2" customWidth="1"/>
    <col min="7171" max="7171" width="3.375" style="2" customWidth="1"/>
    <col min="7172" max="7175" width="8.75" style="2" customWidth="1"/>
    <col min="7176" max="7176" width="13.625" style="2" customWidth="1"/>
    <col min="7177" max="7177" width="10.875" style="2" customWidth="1"/>
    <col min="7178" max="7178" width="5.125" style="2" customWidth="1"/>
    <col min="7179" max="7179" width="4.5" style="2" customWidth="1"/>
    <col min="7180" max="7180" width="24.375" style="2" customWidth="1"/>
    <col min="7181" max="7181" width="21.25" style="2" customWidth="1"/>
    <col min="7182" max="7182" width="10" style="2" customWidth="1"/>
    <col min="7183" max="7185" width="18" style="2" customWidth="1"/>
    <col min="7186" max="7417" width="9" style="2"/>
    <col min="7418" max="7418" width="4.125" style="2" customWidth="1"/>
    <col min="7419" max="7419" width="19.25" style="2" customWidth="1"/>
    <col min="7420" max="7420" width="21.375" style="2" customWidth="1"/>
    <col min="7421" max="7421" width="6.25" style="2" customWidth="1"/>
    <col min="7422" max="7422" width="4.125" style="2" customWidth="1"/>
    <col min="7423" max="7423" width="6.25" style="2" customWidth="1"/>
    <col min="7424" max="7424" width="7.125" style="2" customWidth="1"/>
    <col min="7425" max="7425" width="0" style="2" hidden="1" customWidth="1"/>
    <col min="7426" max="7426" width="43.375" style="2" customWidth="1"/>
    <col min="7427" max="7427" width="3.375" style="2" customWidth="1"/>
    <col min="7428" max="7431" width="8.75" style="2" customWidth="1"/>
    <col min="7432" max="7432" width="13.625" style="2" customWidth="1"/>
    <col min="7433" max="7433" width="10.875" style="2" customWidth="1"/>
    <col min="7434" max="7434" width="5.125" style="2" customWidth="1"/>
    <col min="7435" max="7435" width="4.5" style="2" customWidth="1"/>
    <col min="7436" max="7436" width="24.375" style="2" customWidth="1"/>
    <col min="7437" max="7437" width="21.25" style="2" customWidth="1"/>
    <col min="7438" max="7438" width="10" style="2" customWidth="1"/>
    <col min="7439" max="7441" width="18" style="2" customWidth="1"/>
    <col min="7442" max="7673" width="9" style="2"/>
    <col min="7674" max="7674" width="4.125" style="2" customWidth="1"/>
    <col min="7675" max="7675" width="19.25" style="2" customWidth="1"/>
    <col min="7676" max="7676" width="21.375" style="2" customWidth="1"/>
    <col min="7677" max="7677" width="6.25" style="2" customWidth="1"/>
    <col min="7678" max="7678" width="4.125" style="2" customWidth="1"/>
    <col min="7679" max="7679" width="6.25" style="2" customWidth="1"/>
    <col min="7680" max="7680" width="7.125" style="2" customWidth="1"/>
    <col min="7681" max="7681" width="0" style="2" hidden="1" customWidth="1"/>
    <col min="7682" max="7682" width="43.375" style="2" customWidth="1"/>
    <col min="7683" max="7683" width="3.375" style="2" customWidth="1"/>
    <col min="7684" max="7687" width="8.75" style="2" customWidth="1"/>
    <col min="7688" max="7688" width="13.625" style="2" customWidth="1"/>
    <col min="7689" max="7689" width="10.875" style="2" customWidth="1"/>
    <col min="7690" max="7690" width="5.125" style="2" customWidth="1"/>
    <col min="7691" max="7691" width="4.5" style="2" customWidth="1"/>
    <col min="7692" max="7692" width="24.375" style="2" customWidth="1"/>
    <col min="7693" max="7693" width="21.25" style="2" customWidth="1"/>
    <col min="7694" max="7694" width="10" style="2" customWidth="1"/>
    <col min="7695" max="7697" width="18" style="2" customWidth="1"/>
    <col min="7698" max="7929" width="9" style="2"/>
    <col min="7930" max="7930" width="4.125" style="2" customWidth="1"/>
    <col min="7931" max="7931" width="19.25" style="2" customWidth="1"/>
    <col min="7932" max="7932" width="21.375" style="2" customWidth="1"/>
    <col min="7933" max="7933" width="6.25" style="2" customWidth="1"/>
    <col min="7934" max="7934" width="4.125" style="2" customWidth="1"/>
    <col min="7935" max="7935" width="6.25" style="2" customWidth="1"/>
    <col min="7936" max="7936" width="7.125" style="2" customWidth="1"/>
    <col min="7937" max="7937" width="0" style="2" hidden="1" customWidth="1"/>
    <col min="7938" max="7938" width="43.375" style="2" customWidth="1"/>
    <col min="7939" max="7939" width="3.375" style="2" customWidth="1"/>
    <col min="7940" max="7943" width="8.75" style="2" customWidth="1"/>
    <col min="7944" max="7944" width="13.625" style="2" customWidth="1"/>
    <col min="7945" max="7945" width="10.875" style="2" customWidth="1"/>
    <col min="7946" max="7946" width="5.125" style="2" customWidth="1"/>
    <col min="7947" max="7947" width="4.5" style="2" customWidth="1"/>
    <col min="7948" max="7948" width="24.375" style="2" customWidth="1"/>
    <col min="7949" max="7949" width="21.25" style="2" customWidth="1"/>
    <col min="7950" max="7950" width="10" style="2" customWidth="1"/>
    <col min="7951" max="7953" width="18" style="2" customWidth="1"/>
    <col min="7954" max="8185" width="9" style="2"/>
    <col min="8186" max="8186" width="4.125" style="2" customWidth="1"/>
    <col min="8187" max="8187" width="19.25" style="2" customWidth="1"/>
    <col min="8188" max="8188" width="21.375" style="2" customWidth="1"/>
    <col min="8189" max="8189" width="6.25" style="2" customWidth="1"/>
    <col min="8190" max="8190" width="4.125" style="2" customWidth="1"/>
    <col min="8191" max="8191" width="6.25" style="2" customWidth="1"/>
    <col min="8192" max="8192" width="7.125" style="2" customWidth="1"/>
    <col min="8193" max="8193" width="0" style="2" hidden="1" customWidth="1"/>
    <col min="8194" max="8194" width="43.375" style="2" customWidth="1"/>
    <col min="8195" max="8195" width="3.375" style="2" customWidth="1"/>
    <col min="8196" max="8199" width="8.75" style="2" customWidth="1"/>
    <col min="8200" max="8200" width="13.625" style="2" customWidth="1"/>
    <col min="8201" max="8201" width="10.875" style="2" customWidth="1"/>
    <col min="8202" max="8202" width="5.125" style="2" customWidth="1"/>
    <col min="8203" max="8203" width="4.5" style="2" customWidth="1"/>
    <col min="8204" max="8204" width="24.375" style="2" customWidth="1"/>
    <col min="8205" max="8205" width="21.25" style="2" customWidth="1"/>
    <col min="8206" max="8206" width="10" style="2" customWidth="1"/>
    <col min="8207" max="8209" width="18" style="2" customWidth="1"/>
    <col min="8210" max="8441" width="9" style="2"/>
    <col min="8442" max="8442" width="4.125" style="2" customWidth="1"/>
    <col min="8443" max="8443" width="19.25" style="2" customWidth="1"/>
    <col min="8444" max="8444" width="21.375" style="2" customWidth="1"/>
    <col min="8445" max="8445" width="6.25" style="2" customWidth="1"/>
    <col min="8446" max="8446" width="4.125" style="2" customWidth="1"/>
    <col min="8447" max="8447" width="6.25" style="2" customWidth="1"/>
    <col min="8448" max="8448" width="7.125" style="2" customWidth="1"/>
    <col min="8449" max="8449" width="0" style="2" hidden="1" customWidth="1"/>
    <col min="8450" max="8450" width="43.375" style="2" customWidth="1"/>
    <col min="8451" max="8451" width="3.375" style="2" customWidth="1"/>
    <col min="8452" max="8455" width="8.75" style="2" customWidth="1"/>
    <col min="8456" max="8456" width="13.625" style="2" customWidth="1"/>
    <col min="8457" max="8457" width="10.875" style="2" customWidth="1"/>
    <col min="8458" max="8458" width="5.125" style="2" customWidth="1"/>
    <col min="8459" max="8459" width="4.5" style="2" customWidth="1"/>
    <col min="8460" max="8460" width="24.375" style="2" customWidth="1"/>
    <col min="8461" max="8461" width="21.25" style="2" customWidth="1"/>
    <col min="8462" max="8462" width="10" style="2" customWidth="1"/>
    <col min="8463" max="8465" width="18" style="2" customWidth="1"/>
    <col min="8466" max="8697" width="9" style="2"/>
    <col min="8698" max="8698" width="4.125" style="2" customWidth="1"/>
    <col min="8699" max="8699" width="19.25" style="2" customWidth="1"/>
    <col min="8700" max="8700" width="21.375" style="2" customWidth="1"/>
    <col min="8701" max="8701" width="6.25" style="2" customWidth="1"/>
    <col min="8702" max="8702" width="4.125" style="2" customWidth="1"/>
    <col min="8703" max="8703" width="6.25" style="2" customWidth="1"/>
    <col min="8704" max="8704" width="7.125" style="2" customWidth="1"/>
    <col min="8705" max="8705" width="0" style="2" hidden="1" customWidth="1"/>
    <col min="8706" max="8706" width="43.375" style="2" customWidth="1"/>
    <col min="8707" max="8707" width="3.375" style="2" customWidth="1"/>
    <col min="8708" max="8711" width="8.75" style="2" customWidth="1"/>
    <col min="8712" max="8712" width="13.625" style="2" customWidth="1"/>
    <col min="8713" max="8713" width="10.875" style="2" customWidth="1"/>
    <col min="8714" max="8714" width="5.125" style="2" customWidth="1"/>
    <col min="8715" max="8715" width="4.5" style="2" customWidth="1"/>
    <col min="8716" max="8716" width="24.375" style="2" customWidth="1"/>
    <col min="8717" max="8717" width="21.25" style="2" customWidth="1"/>
    <col min="8718" max="8718" width="10" style="2" customWidth="1"/>
    <col min="8719" max="8721" width="18" style="2" customWidth="1"/>
    <col min="8722" max="8953" width="9" style="2"/>
    <col min="8954" max="8954" width="4.125" style="2" customWidth="1"/>
    <col min="8955" max="8955" width="19.25" style="2" customWidth="1"/>
    <col min="8956" max="8956" width="21.375" style="2" customWidth="1"/>
    <col min="8957" max="8957" width="6.25" style="2" customWidth="1"/>
    <col min="8958" max="8958" width="4.125" style="2" customWidth="1"/>
    <col min="8959" max="8959" width="6.25" style="2" customWidth="1"/>
    <col min="8960" max="8960" width="7.125" style="2" customWidth="1"/>
    <col min="8961" max="8961" width="0" style="2" hidden="1" customWidth="1"/>
    <col min="8962" max="8962" width="43.375" style="2" customWidth="1"/>
    <col min="8963" max="8963" width="3.375" style="2" customWidth="1"/>
    <col min="8964" max="8967" width="8.75" style="2" customWidth="1"/>
    <col min="8968" max="8968" width="13.625" style="2" customWidth="1"/>
    <col min="8969" max="8969" width="10.875" style="2" customWidth="1"/>
    <col min="8970" max="8970" width="5.125" style="2" customWidth="1"/>
    <col min="8971" max="8971" width="4.5" style="2" customWidth="1"/>
    <col min="8972" max="8972" width="24.375" style="2" customWidth="1"/>
    <col min="8973" max="8973" width="21.25" style="2" customWidth="1"/>
    <col min="8974" max="8974" width="10" style="2" customWidth="1"/>
    <col min="8975" max="8977" width="18" style="2" customWidth="1"/>
    <col min="8978" max="9209" width="9" style="2"/>
    <col min="9210" max="9210" width="4.125" style="2" customWidth="1"/>
    <col min="9211" max="9211" width="19.25" style="2" customWidth="1"/>
    <col min="9212" max="9212" width="21.375" style="2" customWidth="1"/>
    <col min="9213" max="9213" width="6.25" style="2" customWidth="1"/>
    <col min="9214" max="9214" width="4.125" style="2" customWidth="1"/>
    <col min="9215" max="9215" width="6.25" style="2" customWidth="1"/>
    <col min="9216" max="9216" width="7.125" style="2" customWidth="1"/>
    <col min="9217" max="9217" width="0" style="2" hidden="1" customWidth="1"/>
    <col min="9218" max="9218" width="43.375" style="2" customWidth="1"/>
    <col min="9219" max="9219" width="3.375" style="2" customWidth="1"/>
    <col min="9220" max="9223" width="8.75" style="2" customWidth="1"/>
    <col min="9224" max="9224" width="13.625" style="2" customWidth="1"/>
    <col min="9225" max="9225" width="10.875" style="2" customWidth="1"/>
    <col min="9226" max="9226" width="5.125" style="2" customWidth="1"/>
    <col min="9227" max="9227" width="4.5" style="2" customWidth="1"/>
    <col min="9228" max="9228" width="24.375" style="2" customWidth="1"/>
    <col min="9229" max="9229" width="21.25" style="2" customWidth="1"/>
    <col min="9230" max="9230" width="10" style="2" customWidth="1"/>
    <col min="9231" max="9233" width="18" style="2" customWidth="1"/>
    <col min="9234" max="9465" width="9" style="2"/>
    <col min="9466" max="9466" width="4.125" style="2" customWidth="1"/>
    <col min="9467" max="9467" width="19.25" style="2" customWidth="1"/>
    <col min="9468" max="9468" width="21.375" style="2" customWidth="1"/>
    <col min="9469" max="9469" width="6.25" style="2" customWidth="1"/>
    <col min="9470" max="9470" width="4.125" style="2" customWidth="1"/>
    <col min="9471" max="9471" width="6.25" style="2" customWidth="1"/>
    <col min="9472" max="9472" width="7.125" style="2" customWidth="1"/>
    <col min="9473" max="9473" width="0" style="2" hidden="1" customWidth="1"/>
    <col min="9474" max="9474" width="43.375" style="2" customWidth="1"/>
    <col min="9475" max="9475" width="3.375" style="2" customWidth="1"/>
    <col min="9476" max="9479" width="8.75" style="2" customWidth="1"/>
    <col min="9480" max="9480" width="13.625" style="2" customWidth="1"/>
    <col min="9481" max="9481" width="10.875" style="2" customWidth="1"/>
    <col min="9482" max="9482" width="5.125" style="2" customWidth="1"/>
    <col min="9483" max="9483" width="4.5" style="2" customWidth="1"/>
    <col min="9484" max="9484" width="24.375" style="2" customWidth="1"/>
    <col min="9485" max="9485" width="21.25" style="2" customWidth="1"/>
    <col min="9486" max="9486" width="10" style="2" customWidth="1"/>
    <col min="9487" max="9489" width="18" style="2" customWidth="1"/>
    <col min="9490" max="9721" width="9" style="2"/>
    <col min="9722" max="9722" width="4.125" style="2" customWidth="1"/>
    <col min="9723" max="9723" width="19.25" style="2" customWidth="1"/>
    <col min="9724" max="9724" width="21.375" style="2" customWidth="1"/>
    <col min="9725" max="9725" width="6.25" style="2" customWidth="1"/>
    <col min="9726" max="9726" width="4.125" style="2" customWidth="1"/>
    <col min="9727" max="9727" width="6.25" style="2" customWidth="1"/>
    <col min="9728" max="9728" width="7.125" style="2" customWidth="1"/>
    <col min="9729" max="9729" width="0" style="2" hidden="1" customWidth="1"/>
    <col min="9730" max="9730" width="43.375" style="2" customWidth="1"/>
    <col min="9731" max="9731" width="3.375" style="2" customWidth="1"/>
    <col min="9732" max="9735" width="8.75" style="2" customWidth="1"/>
    <col min="9736" max="9736" width="13.625" style="2" customWidth="1"/>
    <col min="9737" max="9737" width="10.875" style="2" customWidth="1"/>
    <col min="9738" max="9738" width="5.125" style="2" customWidth="1"/>
    <col min="9739" max="9739" width="4.5" style="2" customWidth="1"/>
    <col min="9740" max="9740" width="24.375" style="2" customWidth="1"/>
    <col min="9741" max="9741" width="21.25" style="2" customWidth="1"/>
    <col min="9742" max="9742" width="10" style="2" customWidth="1"/>
    <col min="9743" max="9745" width="18" style="2" customWidth="1"/>
    <col min="9746" max="9977" width="9" style="2"/>
    <col min="9978" max="9978" width="4.125" style="2" customWidth="1"/>
    <col min="9979" max="9979" width="19.25" style="2" customWidth="1"/>
    <col min="9980" max="9980" width="21.375" style="2" customWidth="1"/>
    <col min="9981" max="9981" width="6.25" style="2" customWidth="1"/>
    <col min="9982" max="9982" width="4.125" style="2" customWidth="1"/>
    <col min="9983" max="9983" width="6.25" style="2" customWidth="1"/>
    <col min="9984" max="9984" width="7.125" style="2" customWidth="1"/>
    <col min="9985" max="9985" width="0" style="2" hidden="1" customWidth="1"/>
    <col min="9986" max="9986" width="43.375" style="2" customWidth="1"/>
    <col min="9987" max="9987" width="3.375" style="2" customWidth="1"/>
    <col min="9988" max="9991" width="8.75" style="2" customWidth="1"/>
    <col min="9992" max="9992" width="13.625" style="2" customWidth="1"/>
    <col min="9993" max="9993" width="10.875" style="2" customWidth="1"/>
    <col min="9994" max="9994" width="5.125" style="2" customWidth="1"/>
    <col min="9995" max="9995" width="4.5" style="2" customWidth="1"/>
    <col min="9996" max="9996" width="24.375" style="2" customWidth="1"/>
    <col min="9997" max="9997" width="21.25" style="2" customWidth="1"/>
    <col min="9998" max="9998" width="10" style="2" customWidth="1"/>
    <col min="9999" max="10001" width="18" style="2" customWidth="1"/>
    <col min="10002" max="10233" width="9" style="2"/>
    <col min="10234" max="10234" width="4.125" style="2" customWidth="1"/>
    <col min="10235" max="10235" width="19.25" style="2" customWidth="1"/>
    <col min="10236" max="10236" width="21.375" style="2" customWidth="1"/>
    <col min="10237" max="10237" width="6.25" style="2" customWidth="1"/>
    <col min="10238" max="10238" width="4.125" style="2" customWidth="1"/>
    <col min="10239" max="10239" width="6.25" style="2" customWidth="1"/>
    <col min="10240" max="10240" width="7.125" style="2" customWidth="1"/>
    <col min="10241" max="10241" width="0" style="2" hidden="1" customWidth="1"/>
    <col min="10242" max="10242" width="43.375" style="2" customWidth="1"/>
    <col min="10243" max="10243" width="3.375" style="2" customWidth="1"/>
    <col min="10244" max="10247" width="8.75" style="2" customWidth="1"/>
    <col min="10248" max="10248" width="13.625" style="2" customWidth="1"/>
    <col min="10249" max="10249" width="10.875" style="2" customWidth="1"/>
    <col min="10250" max="10250" width="5.125" style="2" customWidth="1"/>
    <col min="10251" max="10251" width="4.5" style="2" customWidth="1"/>
    <col min="10252" max="10252" width="24.375" style="2" customWidth="1"/>
    <col min="10253" max="10253" width="21.25" style="2" customWidth="1"/>
    <col min="10254" max="10254" width="10" style="2" customWidth="1"/>
    <col min="10255" max="10257" width="18" style="2" customWidth="1"/>
    <col min="10258" max="10489" width="9" style="2"/>
    <col min="10490" max="10490" width="4.125" style="2" customWidth="1"/>
    <col min="10491" max="10491" width="19.25" style="2" customWidth="1"/>
    <col min="10492" max="10492" width="21.375" style="2" customWidth="1"/>
    <col min="10493" max="10493" width="6.25" style="2" customWidth="1"/>
    <col min="10494" max="10494" width="4.125" style="2" customWidth="1"/>
    <col min="10495" max="10495" width="6.25" style="2" customWidth="1"/>
    <col min="10496" max="10496" width="7.125" style="2" customWidth="1"/>
    <col min="10497" max="10497" width="0" style="2" hidden="1" customWidth="1"/>
    <col min="10498" max="10498" width="43.375" style="2" customWidth="1"/>
    <col min="10499" max="10499" width="3.375" style="2" customWidth="1"/>
    <col min="10500" max="10503" width="8.75" style="2" customWidth="1"/>
    <col min="10504" max="10504" width="13.625" style="2" customWidth="1"/>
    <col min="10505" max="10505" width="10.875" style="2" customWidth="1"/>
    <col min="10506" max="10506" width="5.125" style="2" customWidth="1"/>
    <col min="10507" max="10507" width="4.5" style="2" customWidth="1"/>
    <col min="10508" max="10508" width="24.375" style="2" customWidth="1"/>
    <col min="10509" max="10509" width="21.25" style="2" customWidth="1"/>
    <col min="10510" max="10510" width="10" style="2" customWidth="1"/>
    <col min="10511" max="10513" width="18" style="2" customWidth="1"/>
    <col min="10514" max="10745" width="9" style="2"/>
    <col min="10746" max="10746" width="4.125" style="2" customWidth="1"/>
    <col min="10747" max="10747" width="19.25" style="2" customWidth="1"/>
    <col min="10748" max="10748" width="21.375" style="2" customWidth="1"/>
    <col min="10749" max="10749" width="6.25" style="2" customWidth="1"/>
    <col min="10750" max="10750" width="4.125" style="2" customWidth="1"/>
    <col min="10751" max="10751" width="6.25" style="2" customWidth="1"/>
    <col min="10752" max="10752" width="7.125" style="2" customWidth="1"/>
    <col min="10753" max="10753" width="0" style="2" hidden="1" customWidth="1"/>
    <col min="10754" max="10754" width="43.375" style="2" customWidth="1"/>
    <col min="10755" max="10755" width="3.375" style="2" customWidth="1"/>
    <col min="10756" max="10759" width="8.75" style="2" customWidth="1"/>
    <col min="10760" max="10760" width="13.625" style="2" customWidth="1"/>
    <col min="10761" max="10761" width="10.875" style="2" customWidth="1"/>
    <col min="10762" max="10762" width="5.125" style="2" customWidth="1"/>
    <col min="10763" max="10763" width="4.5" style="2" customWidth="1"/>
    <col min="10764" max="10764" width="24.375" style="2" customWidth="1"/>
    <col min="10765" max="10765" width="21.25" style="2" customWidth="1"/>
    <col min="10766" max="10766" width="10" style="2" customWidth="1"/>
    <col min="10767" max="10769" width="18" style="2" customWidth="1"/>
    <col min="10770" max="11001" width="9" style="2"/>
    <col min="11002" max="11002" width="4.125" style="2" customWidth="1"/>
    <col min="11003" max="11003" width="19.25" style="2" customWidth="1"/>
    <col min="11004" max="11004" width="21.375" style="2" customWidth="1"/>
    <col min="11005" max="11005" width="6.25" style="2" customWidth="1"/>
    <col min="11006" max="11006" width="4.125" style="2" customWidth="1"/>
    <col min="11007" max="11007" width="6.25" style="2" customWidth="1"/>
    <col min="11008" max="11008" width="7.125" style="2" customWidth="1"/>
    <col min="11009" max="11009" width="0" style="2" hidden="1" customWidth="1"/>
    <col min="11010" max="11010" width="43.375" style="2" customWidth="1"/>
    <col min="11011" max="11011" width="3.375" style="2" customWidth="1"/>
    <col min="11012" max="11015" width="8.75" style="2" customWidth="1"/>
    <col min="11016" max="11016" width="13.625" style="2" customWidth="1"/>
    <col min="11017" max="11017" width="10.875" style="2" customWidth="1"/>
    <col min="11018" max="11018" width="5.125" style="2" customWidth="1"/>
    <col min="11019" max="11019" width="4.5" style="2" customWidth="1"/>
    <col min="11020" max="11020" width="24.375" style="2" customWidth="1"/>
    <col min="11021" max="11021" width="21.25" style="2" customWidth="1"/>
    <col min="11022" max="11022" width="10" style="2" customWidth="1"/>
    <col min="11023" max="11025" width="18" style="2" customWidth="1"/>
    <col min="11026" max="11257" width="9" style="2"/>
    <col min="11258" max="11258" width="4.125" style="2" customWidth="1"/>
    <col min="11259" max="11259" width="19.25" style="2" customWidth="1"/>
    <col min="11260" max="11260" width="21.375" style="2" customWidth="1"/>
    <col min="11261" max="11261" width="6.25" style="2" customWidth="1"/>
    <col min="11262" max="11262" width="4.125" style="2" customWidth="1"/>
    <col min="11263" max="11263" width="6.25" style="2" customWidth="1"/>
    <col min="11264" max="11264" width="7.125" style="2" customWidth="1"/>
    <col min="11265" max="11265" width="0" style="2" hidden="1" customWidth="1"/>
    <col min="11266" max="11266" width="43.375" style="2" customWidth="1"/>
    <col min="11267" max="11267" width="3.375" style="2" customWidth="1"/>
    <col min="11268" max="11271" width="8.75" style="2" customWidth="1"/>
    <col min="11272" max="11272" width="13.625" style="2" customWidth="1"/>
    <col min="11273" max="11273" width="10.875" style="2" customWidth="1"/>
    <col min="11274" max="11274" width="5.125" style="2" customWidth="1"/>
    <col min="11275" max="11275" width="4.5" style="2" customWidth="1"/>
    <col min="11276" max="11276" width="24.375" style="2" customWidth="1"/>
    <col min="11277" max="11277" width="21.25" style="2" customWidth="1"/>
    <col min="11278" max="11278" width="10" style="2" customWidth="1"/>
    <col min="11279" max="11281" width="18" style="2" customWidth="1"/>
    <col min="11282" max="11513" width="9" style="2"/>
    <col min="11514" max="11514" width="4.125" style="2" customWidth="1"/>
    <col min="11515" max="11515" width="19.25" style="2" customWidth="1"/>
    <col min="11516" max="11516" width="21.375" style="2" customWidth="1"/>
    <col min="11517" max="11517" width="6.25" style="2" customWidth="1"/>
    <col min="11518" max="11518" width="4.125" style="2" customWidth="1"/>
    <col min="11519" max="11519" width="6.25" style="2" customWidth="1"/>
    <col min="11520" max="11520" width="7.125" style="2" customWidth="1"/>
    <col min="11521" max="11521" width="0" style="2" hidden="1" customWidth="1"/>
    <col min="11522" max="11522" width="43.375" style="2" customWidth="1"/>
    <col min="11523" max="11523" width="3.375" style="2" customWidth="1"/>
    <col min="11524" max="11527" width="8.75" style="2" customWidth="1"/>
    <col min="11528" max="11528" width="13.625" style="2" customWidth="1"/>
    <col min="11529" max="11529" width="10.875" style="2" customWidth="1"/>
    <col min="11530" max="11530" width="5.125" style="2" customWidth="1"/>
    <col min="11531" max="11531" width="4.5" style="2" customWidth="1"/>
    <col min="11532" max="11532" width="24.375" style="2" customWidth="1"/>
    <col min="11533" max="11533" width="21.25" style="2" customWidth="1"/>
    <col min="11534" max="11534" width="10" style="2" customWidth="1"/>
    <col min="11535" max="11537" width="18" style="2" customWidth="1"/>
    <col min="11538" max="11769" width="9" style="2"/>
    <col min="11770" max="11770" width="4.125" style="2" customWidth="1"/>
    <col min="11771" max="11771" width="19.25" style="2" customWidth="1"/>
    <col min="11772" max="11772" width="21.375" style="2" customWidth="1"/>
    <col min="11773" max="11773" width="6.25" style="2" customWidth="1"/>
    <col min="11774" max="11774" width="4.125" style="2" customWidth="1"/>
    <col min="11775" max="11775" width="6.25" style="2" customWidth="1"/>
    <col min="11776" max="11776" width="7.125" style="2" customWidth="1"/>
    <col min="11777" max="11777" width="0" style="2" hidden="1" customWidth="1"/>
    <col min="11778" max="11778" width="43.375" style="2" customWidth="1"/>
    <col min="11779" max="11779" width="3.375" style="2" customWidth="1"/>
    <col min="11780" max="11783" width="8.75" style="2" customWidth="1"/>
    <col min="11784" max="11784" width="13.625" style="2" customWidth="1"/>
    <col min="11785" max="11785" width="10.875" style="2" customWidth="1"/>
    <col min="11786" max="11786" width="5.125" style="2" customWidth="1"/>
    <col min="11787" max="11787" width="4.5" style="2" customWidth="1"/>
    <col min="11788" max="11788" width="24.375" style="2" customWidth="1"/>
    <col min="11789" max="11789" width="21.25" style="2" customWidth="1"/>
    <col min="11790" max="11790" width="10" style="2" customWidth="1"/>
    <col min="11791" max="11793" width="18" style="2" customWidth="1"/>
    <col min="11794" max="12025" width="9" style="2"/>
    <col min="12026" max="12026" width="4.125" style="2" customWidth="1"/>
    <col min="12027" max="12027" width="19.25" style="2" customWidth="1"/>
    <col min="12028" max="12028" width="21.375" style="2" customWidth="1"/>
    <col min="12029" max="12029" width="6.25" style="2" customWidth="1"/>
    <col min="12030" max="12030" width="4.125" style="2" customWidth="1"/>
    <col min="12031" max="12031" width="6.25" style="2" customWidth="1"/>
    <col min="12032" max="12032" width="7.125" style="2" customWidth="1"/>
    <col min="12033" max="12033" width="0" style="2" hidden="1" customWidth="1"/>
    <col min="12034" max="12034" width="43.375" style="2" customWidth="1"/>
    <col min="12035" max="12035" width="3.375" style="2" customWidth="1"/>
    <col min="12036" max="12039" width="8.75" style="2" customWidth="1"/>
    <col min="12040" max="12040" width="13.625" style="2" customWidth="1"/>
    <col min="12041" max="12041" width="10.875" style="2" customWidth="1"/>
    <col min="12042" max="12042" width="5.125" style="2" customWidth="1"/>
    <col min="12043" max="12043" width="4.5" style="2" customWidth="1"/>
    <col min="12044" max="12044" width="24.375" style="2" customWidth="1"/>
    <col min="12045" max="12045" width="21.25" style="2" customWidth="1"/>
    <col min="12046" max="12046" width="10" style="2" customWidth="1"/>
    <col min="12047" max="12049" width="18" style="2" customWidth="1"/>
    <col min="12050" max="12281" width="9" style="2"/>
    <col min="12282" max="12282" width="4.125" style="2" customWidth="1"/>
    <col min="12283" max="12283" width="19.25" style="2" customWidth="1"/>
    <col min="12284" max="12284" width="21.375" style="2" customWidth="1"/>
    <col min="12285" max="12285" width="6.25" style="2" customWidth="1"/>
    <col min="12286" max="12286" width="4.125" style="2" customWidth="1"/>
    <col min="12287" max="12287" width="6.25" style="2" customWidth="1"/>
    <col min="12288" max="12288" width="7.125" style="2" customWidth="1"/>
    <col min="12289" max="12289" width="0" style="2" hidden="1" customWidth="1"/>
    <col min="12290" max="12290" width="43.375" style="2" customWidth="1"/>
    <col min="12291" max="12291" width="3.375" style="2" customWidth="1"/>
    <col min="12292" max="12295" width="8.75" style="2" customWidth="1"/>
    <col min="12296" max="12296" width="13.625" style="2" customWidth="1"/>
    <col min="12297" max="12297" width="10.875" style="2" customWidth="1"/>
    <col min="12298" max="12298" width="5.125" style="2" customWidth="1"/>
    <col min="12299" max="12299" width="4.5" style="2" customWidth="1"/>
    <col min="12300" max="12300" width="24.375" style="2" customWidth="1"/>
    <col min="12301" max="12301" width="21.25" style="2" customWidth="1"/>
    <col min="12302" max="12302" width="10" style="2" customWidth="1"/>
    <col min="12303" max="12305" width="18" style="2" customWidth="1"/>
    <col min="12306" max="12537" width="9" style="2"/>
    <col min="12538" max="12538" width="4.125" style="2" customWidth="1"/>
    <col min="12539" max="12539" width="19.25" style="2" customWidth="1"/>
    <col min="12540" max="12540" width="21.375" style="2" customWidth="1"/>
    <col min="12541" max="12541" width="6.25" style="2" customWidth="1"/>
    <col min="12542" max="12542" width="4.125" style="2" customWidth="1"/>
    <col min="12543" max="12543" width="6.25" style="2" customWidth="1"/>
    <col min="12544" max="12544" width="7.125" style="2" customWidth="1"/>
    <col min="12545" max="12545" width="0" style="2" hidden="1" customWidth="1"/>
    <col min="12546" max="12546" width="43.375" style="2" customWidth="1"/>
    <col min="12547" max="12547" width="3.375" style="2" customWidth="1"/>
    <col min="12548" max="12551" width="8.75" style="2" customWidth="1"/>
    <col min="12552" max="12552" width="13.625" style="2" customWidth="1"/>
    <col min="12553" max="12553" width="10.875" style="2" customWidth="1"/>
    <col min="12554" max="12554" width="5.125" style="2" customWidth="1"/>
    <col min="12555" max="12555" width="4.5" style="2" customWidth="1"/>
    <col min="12556" max="12556" width="24.375" style="2" customWidth="1"/>
    <col min="12557" max="12557" width="21.25" style="2" customWidth="1"/>
    <col min="12558" max="12558" width="10" style="2" customWidth="1"/>
    <col min="12559" max="12561" width="18" style="2" customWidth="1"/>
    <col min="12562" max="12793" width="9" style="2"/>
    <col min="12794" max="12794" width="4.125" style="2" customWidth="1"/>
    <col min="12795" max="12795" width="19.25" style="2" customWidth="1"/>
    <col min="12796" max="12796" width="21.375" style="2" customWidth="1"/>
    <col min="12797" max="12797" width="6.25" style="2" customWidth="1"/>
    <col min="12798" max="12798" width="4.125" style="2" customWidth="1"/>
    <col min="12799" max="12799" width="6.25" style="2" customWidth="1"/>
    <col min="12800" max="12800" width="7.125" style="2" customWidth="1"/>
    <col min="12801" max="12801" width="0" style="2" hidden="1" customWidth="1"/>
    <col min="12802" max="12802" width="43.375" style="2" customWidth="1"/>
    <col min="12803" max="12803" width="3.375" style="2" customWidth="1"/>
    <col min="12804" max="12807" width="8.75" style="2" customWidth="1"/>
    <col min="12808" max="12808" width="13.625" style="2" customWidth="1"/>
    <col min="12809" max="12809" width="10.875" style="2" customWidth="1"/>
    <col min="12810" max="12810" width="5.125" style="2" customWidth="1"/>
    <col min="12811" max="12811" width="4.5" style="2" customWidth="1"/>
    <col min="12812" max="12812" width="24.375" style="2" customWidth="1"/>
    <col min="12813" max="12813" width="21.25" style="2" customWidth="1"/>
    <col min="12814" max="12814" width="10" style="2" customWidth="1"/>
    <col min="12815" max="12817" width="18" style="2" customWidth="1"/>
    <col min="12818" max="13049" width="9" style="2"/>
    <col min="13050" max="13050" width="4.125" style="2" customWidth="1"/>
    <col min="13051" max="13051" width="19.25" style="2" customWidth="1"/>
    <col min="13052" max="13052" width="21.375" style="2" customWidth="1"/>
    <col min="13053" max="13053" width="6.25" style="2" customWidth="1"/>
    <col min="13054" max="13054" width="4.125" style="2" customWidth="1"/>
    <col min="13055" max="13055" width="6.25" style="2" customWidth="1"/>
    <col min="13056" max="13056" width="7.125" style="2" customWidth="1"/>
    <col min="13057" max="13057" width="0" style="2" hidden="1" customWidth="1"/>
    <col min="13058" max="13058" width="43.375" style="2" customWidth="1"/>
    <col min="13059" max="13059" width="3.375" style="2" customWidth="1"/>
    <col min="13060" max="13063" width="8.75" style="2" customWidth="1"/>
    <col min="13064" max="13064" width="13.625" style="2" customWidth="1"/>
    <col min="13065" max="13065" width="10.875" style="2" customWidth="1"/>
    <col min="13066" max="13066" width="5.125" style="2" customWidth="1"/>
    <col min="13067" max="13067" width="4.5" style="2" customWidth="1"/>
    <col min="13068" max="13068" width="24.375" style="2" customWidth="1"/>
    <col min="13069" max="13069" width="21.25" style="2" customWidth="1"/>
    <col min="13070" max="13070" width="10" style="2" customWidth="1"/>
    <col min="13071" max="13073" width="18" style="2" customWidth="1"/>
    <col min="13074" max="13305" width="9" style="2"/>
    <col min="13306" max="13306" width="4.125" style="2" customWidth="1"/>
    <col min="13307" max="13307" width="19.25" style="2" customWidth="1"/>
    <col min="13308" max="13308" width="21.375" style="2" customWidth="1"/>
    <col min="13309" max="13309" width="6.25" style="2" customWidth="1"/>
    <col min="13310" max="13310" width="4.125" style="2" customWidth="1"/>
    <col min="13311" max="13311" width="6.25" style="2" customWidth="1"/>
    <col min="13312" max="13312" width="7.125" style="2" customWidth="1"/>
    <col min="13313" max="13313" width="0" style="2" hidden="1" customWidth="1"/>
    <col min="13314" max="13314" width="43.375" style="2" customWidth="1"/>
    <col min="13315" max="13315" width="3.375" style="2" customWidth="1"/>
    <col min="13316" max="13319" width="8.75" style="2" customWidth="1"/>
    <col min="13320" max="13320" width="13.625" style="2" customWidth="1"/>
    <col min="13321" max="13321" width="10.875" style="2" customWidth="1"/>
    <col min="13322" max="13322" width="5.125" style="2" customWidth="1"/>
    <col min="13323" max="13323" width="4.5" style="2" customWidth="1"/>
    <col min="13324" max="13324" width="24.375" style="2" customWidth="1"/>
    <col min="13325" max="13325" width="21.25" style="2" customWidth="1"/>
    <col min="13326" max="13326" width="10" style="2" customWidth="1"/>
    <col min="13327" max="13329" width="18" style="2" customWidth="1"/>
    <col min="13330" max="13561" width="9" style="2"/>
    <col min="13562" max="13562" width="4.125" style="2" customWidth="1"/>
    <col min="13563" max="13563" width="19.25" style="2" customWidth="1"/>
    <col min="13564" max="13564" width="21.375" style="2" customWidth="1"/>
    <col min="13565" max="13565" width="6.25" style="2" customWidth="1"/>
    <col min="13566" max="13566" width="4.125" style="2" customWidth="1"/>
    <col min="13567" max="13567" width="6.25" style="2" customWidth="1"/>
    <col min="13568" max="13568" width="7.125" style="2" customWidth="1"/>
    <col min="13569" max="13569" width="0" style="2" hidden="1" customWidth="1"/>
    <col min="13570" max="13570" width="43.375" style="2" customWidth="1"/>
    <col min="13571" max="13571" width="3.375" style="2" customWidth="1"/>
    <col min="13572" max="13575" width="8.75" style="2" customWidth="1"/>
    <col min="13576" max="13576" width="13.625" style="2" customWidth="1"/>
    <col min="13577" max="13577" width="10.875" style="2" customWidth="1"/>
    <col min="13578" max="13578" width="5.125" style="2" customWidth="1"/>
    <col min="13579" max="13579" width="4.5" style="2" customWidth="1"/>
    <col min="13580" max="13580" width="24.375" style="2" customWidth="1"/>
    <col min="13581" max="13581" width="21.25" style="2" customWidth="1"/>
    <col min="13582" max="13582" width="10" style="2" customWidth="1"/>
    <col min="13583" max="13585" width="18" style="2" customWidth="1"/>
    <col min="13586" max="13817" width="9" style="2"/>
    <col min="13818" max="13818" width="4.125" style="2" customWidth="1"/>
    <col min="13819" max="13819" width="19.25" style="2" customWidth="1"/>
    <col min="13820" max="13820" width="21.375" style="2" customWidth="1"/>
    <col min="13821" max="13821" width="6.25" style="2" customWidth="1"/>
    <col min="13822" max="13822" width="4.125" style="2" customWidth="1"/>
    <col min="13823" max="13823" width="6.25" style="2" customWidth="1"/>
    <col min="13824" max="13824" width="7.125" style="2" customWidth="1"/>
    <col min="13825" max="13825" width="0" style="2" hidden="1" customWidth="1"/>
    <col min="13826" max="13826" width="43.375" style="2" customWidth="1"/>
    <col min="13827" max="13827" width="3.375" style="2" customWidth="1"/>
    <col min="13828" max="13831" width="8.75" style="2" customWidth="1"/>
    <col min="13832" max="13832" width="13.625" style="2" customWidth="1"/>
    <col min="13833" max="13833" width="10.875" style="2" customWidth="1"/>
    <col min="13834" max="13834" width="5.125" style="2" customWidth="1"/>
    <col min="13835" max="13835" width="4.5" style="2" customWidth="1"/>
    <col min="13836" max="13836" width="24.375" style="2" customWidth="1"/>
    <col min="13837" max="13837" width="21.25" style="2" customWidth="1"/>
    <col min="13838" max="13838" width="10" style="2" customWidth="1"/>
    <col min="13839" max="13841" width="18" style="2" customWidth="1"/>
    <col min="13842" max="14073" width="9" style="2"/>
    <col min="14074" max="14074" width="4.125" style="2" customWidth="1"/>
    <col min="14075" max="14075" width="19.25" style="2" customWidth="1"/>
    <col min="14076" max="14076" width="21.375" style="2" customWidth="1"/>
    <col min="14077" max="14077" width="6.25" style="2" customWidth="1"/>
    <col min="14078" max="14078" width="4.125" style="2" customWidth="1"/>
    <col min="14079" max="14079" width="6.25" style="2" customWidth="1"/>
    <col min="14080" max="14080" width="7.125" style="2" customWidth="1"/>
    <col min="14081" max="14081" width="0" style="2" hidden="1" customWidth="1"/>
    <col min="14082" max="14082" width="43.375" style="2" customWidth="1"/>
    <col min="14083" max="14083" width="3.375" style="2" customWidth="1"/>
    <col min="14084" max="14087" width="8.75" style="2" customWidth="1"/>
    <col min="14088" max="14088" width="13.625" style="2" customWidth="1"/>
    <col min="14089" max="14089" width="10.875" style="2" customWidth="1"/>
    <col min="14090" max="14090" width="5.125" style="2" customWidth="1"/>
    <col min="14091" max="14091" width="4.5" style="2" customWidth="1"/>
    <col min="14092" max="14092" width="24.375" style="2" customWidth="1"/>
    <col min="14093" max="14093" width="21.25" style="2" customWidth="1"/>
    <col min="14094" max="14094" width="10" style="2" customWidth="1"/>
    <col min="14095" max="14097" width="18" style="2" customWidth="1"/>
    <col min="14098" max="14329" width="9" style="2"/>
    <col min="14330" max="14330" width="4.125" style="2" customWidth="1"/>
    <col min="14331" max="14331" width="19.25" style="2" customWidth="1"/>
    <col min="14332" max="14332" width="21.375" style="2" customWidth="1"/>
    <col min="14333" max="14333" width="6.25" style="2" customWidth="1"/>
    <col min="14334" max="14334" width="4.125" style="2" customWidth="1"/>
    <col min="14335" max="14335" width="6.25" style="2" customWidth="1"/>
    <col min="14336" max="14336" width="7.125" style="2" customWidth="1"/>
    <col min="14337" max="14337" width="0" style="2" hidden="1" customWidth="1"/>
    <col min="14338" max="14338" width="43.375" style="2" customWidth="1"/>
    <col min="14339" max="14339" width="3.375" style="2" customWidth="1"/>
    <col min="14340" max="14343" width="8.75" style="2" customWidth="1"/>
    <col min="14344" max="14344" width="13.625" style="2" customWidth="1"/>
    <col min="14345" max="14345" width="10.875" style="2" customWidth="1"/>
    <col min="14346" max="14346" width="5.125" style="2" customWidth="1"/>
    <col min="14347" max="14347" width="4.5" style="2" customWidth="1"/>
    <col min="14348" max="14348" width="24.375" style="2" customWidth="1"/>
    <col min="14349" max="14349" width="21.25" style="2" customWidth="1"/>
    <col min="14350" max="14350" width="10" style="2" customWidth="1"/>
    <col min="14351" max="14353" width="18" style="2" customWidth="1"/>
    <col min="14354" max="14585" width="9" style="2"/>
    <col min="14586" max="14586" width="4.125" style="2" customWidth="1"/>
    <col min="14587" max="14587" width="19.25" style="2" customWidth="1"/>
    <col min="14588" max="14588" width="21.375" style="2" customWidth="1"/>
    <col min="14589" max="14589" width="6.25" style="2" customWidth="1"/>
    <col min="14590" max="14590" width="4.125" style="2" customWidth="1"/>
    <col min="14591" max="14591" width="6.25" style="2" customWidth="1"/>
    <col min="14592" max="14592" width="7.125" style="2" customWidth="1"/>
    <col min="14593" max="14593" width="0" style="2" hidden="1" customWidth="1"/>
    <col min="14594" max="14594" width="43.375" style="2" customWidth="1"/>
    <col min="14595" max="14595" width="3.375" style="2" customWidth="1"/>
    <col min="14596" max="14599" width="8.75" style="2" customWidth="1"/>
    <col min="14600" max="14600" width="13.625" style="2" customWidth="1"/>
    <col min="14601" max="14601" width="10.875" style="2" customWidth="1"/>
    <col min="14602" max="14602" width="5.125" style="2" customWidth="1"/>
    <col min="14603" max="14603" width="4.5" style="2" customWidth="1"/>
    <col min="14604" max="14604" width="24.375" style="2" customWidth="1"/>
    <col min="14605" max="14605" width="21.25" style="2" customWidth="1"/>
    <col min="14606" max="14606" width="10" style="2" customWidth="1"/>
    <col min="14607" max="14609" width="18" style="2" customWidth="1"/>
    <col min="14610" max="14841" width="9" style="2"/>
    <col min="14842" max="14842" width="4.125" style="2" customWidth="1"/>
    <col min="14843" max="14843" width="19.25" style="2" customWidth="1"/>
    <col min="14844" max="14844" width="21.375" style="2" customWidth="1"/>
    <col min="14845" max="14845" width="6.25" style="2" customWidth="1"/>
    <col min="14846" max="14846" width="4.125" style="2" customWidth="1"/>
    <col min="14847" max="14847" width="6.25" style="2" customWidth="1"/>
    <col min="14848" max="14848" width="7.125" style="2" customWidth="1"/>
    <col min="14849" max="14849" width="0" style="2" hidden="1" customWidth="1"/>
    <col min="14850" max="14850" width="43.375" style="2" customWidth="1"/>
    <col min="14851" max="14851" width="3.375" style="2" customWidth="1"/>
    <col min="14852" max="14855" width="8.75" style="2" customWidth="1"/>
    <col min="14856" max="14856" width="13.625" style="2" customWidth="1"/>
    <col min="14857" max="14857" width="10.875" style="2" customWidth="1"/>
    <col min="14858" max="14858" width="5.125" style="2" customWidth="1"/>
    <col min="14859" max="14859" width="4.5" style="2" customWidth="1"/>
    <col min="14860" max="14860" width="24.375" style="2" customWidth="1"/>
    <col min="14861" max="14861" width="21.25" style="2" customWidth="1"/>
    <col min="14862" max="14862" width="10" style="2" customWidth="1"/>
    <col min="14863" max="14865" width="18" style="2" customWidth="1"/>
    <col min="14866" max="15097" width="9" style="2"/>
    <col min="15098" max="15098" width="4.125" style="2" customWidth="1"/>
    <col min="15099" max="15099" width="19.25" style="2" customWidth="1"/>
    <col min="15100" max="15100" width="21.375" style="2" customWidth="1"/>
    <col min="15101" max="15101" width="6.25" style="2" customWidth="1"/>
    <col min="15102" max="15102" width="4.125" style="2" customWidth="1"/>
    <col min="15103" max="15103" width="6.25" style="2" customWidth="1"/>
    <col min="15104" max="15104" width="7.125" style="2" customWidth="1"/>
    <col min="15105" max="15105" width="0" style="2" hidden="1" customWidth="1"/>
    <col min="15106" max="15106" width="43.375" style="2" customWidth="1"/>
    <col min="15107" max="15107" width="3.375" style="2" customWidth="1"/>
    <col min="15108" max="15111" width="8.75" style="2" customWidth="1"/>
    <col min="15112" max="15112" width="13.625" style="2" customWidth="1"/>
    <col min="15113" max="15113" width="10.875" style="2" customWidth="1"/>
    <col min="15114" max="15114" width="5.125" style="2" customWidth="1"/>
    <col min="15115" max="15115" width="4.5" style="2" customWidth="1"/>
    <col min="15116" max="15116" width="24.375" style="2" customWidth="1"/>
    <col min="15117" max="15117" width="21.25" style="2" customWidth="1"/>
    <col min="15118" max="15118" width="10" style="2" customWidth="1"/>
    <col min="15119" max="15121" width="18" style="2" customWidth="1"/>
    <col min="15122" max="15353" width="9" style="2"/>
    <col min="15354" max="15354" width="4.125" style="2" customWidth="1"/>
    <col min="15355" max="15355" width="19.25" style="2" customWidth="1"/>
    <col min="15356" max="15356" width="21.375" style="2" customWidth="1"/>
    <col min="15357" max="15357" width="6.25" style="2" customWidth="1"/>
    <col min="15358" max="15358" width="4.125" style="2" customWidth="1"/>
    <col min="15359" max="15359" width="6.25" style="2" customWidth="1"/>
    <col min="15360" max="15360" width="7.125" style="2" customWidth="1"/>
    <col min="15361" max="15361" width="0" style="2" hidden="1" customWidth="1"/>
    <col min="15362" max="15362" width="43.375" style="2" customWidth="1"/>
    <col min="15363" max="15363" width="3.375" style="2" customWidth="1"/>
    <col min="15364" max="15367" width="8.75" style="2" customWidth="1"/>
    <col min="15368" max="15368" width="13.625" style="2" customWidth="1"/>
    <col min="15369" max="15369" width="10.875" style="2" customWidth="1"/>
    <col min="15370" max="15370" width="5.125" style="2" customWidth="1"/>
    <col min="15371" max="15371" width="4.5" style="2" customWidth="1"/>
    <col min="15372" max="15372" width="24.375" style="2" customWidth="1"/>
    <col min="15373" max="15373" width="21.25" style="2" customWidth="1"/>
    <col min="15374" max="15374" width="10" style="2" customWidth="1"/>
    <col min="15375" max="15377" width="18" style="2" customWidth="1"/>
    <col min="15378" max="15609" width="9" style="2"/>
    <col min="15610" max="15610" width="4.125" style="2" customWidth="1"/>
    <col min="15611" max="15611" width="19.25" style="2" customWidth="1"/>
    <col min="15612" max="15612" width="21.375" style="2" customWidth="1"/>
    <col min="15613" max="15613" width="6.25" style="2" customWidth="1"/>
    <col min="15614" max="15614" width="4.125" style="2" customWidth="1"/>
    <col min="15615" max="15615" width="6.25" style="2" customWidth="1"/>
    <col min="15616" max="15616" width="7.125" style="2" customWidth="1"/>
    <col min="15617" max="15617" width="0" style="2" hidden="1" customWidth="1"/>
    <col min="15618" max="15618" width="43.375" style="2" customWidth="1"/>
    <col min="15619" max="15619" width="3.375" style="2" customWidth="1"/>
    <col min="15620" max="15623" width="8.75" style="2" customWidth="1"/>
    <col min="15624" max="15624" width="13.625" style="2" customWidth="1"/>
    <col min="15625" max="15625" width="10.875" style="2" customWidth="1"/>
    <col min="15626" max="15626" width="5.125" style="2" customWidth="1"/>
    <col min="15627" max="15627" width="4.5" style="2" customWidth="1"/>
    <col min="15628" max="15628" width="24.375" style="2" customWidth="1"/>
    <col min="15629" max="15629" width="21.25" style="2" customWidth="1"/>
    <col min="15630" max="15630" width="10" style="2" customWidth="1"/>
    <col min="15631" max="15633" width="18" style="2" customWidth="1"/>
    <col min="15634" max="15865" width="9" style="2"/>
    <col min="15866" max="15866" width="4.125" style="2" customWidth="1"/>
    <col min="15867" max="15867" width="19.25" style="2" customWidth="1"/>
    <col min="15868" max="15868" width="21.375" style="2" customWidth="1"/>
    <col min="15869" max="15869" width="6.25" style="2" customWidth="1"/>
    <col min="15870" max="15870" width="4.125" style="2" customWidth="1"/>
    <col min="15871" max="15871" width="6.25" style="2" customWidth="1"/>
    <col min="15872" max="15872" width="7.125" style="2" customWidth="1"/>
    <col min="15873" max="15873" width="0" style="2" hidden="1" customWidth="1"/>
    <col min="15874" max="15874" width="43.375" style="2" customWidth="1"/>
    <col min="15875" max="15875" width="3.375" style="2" customWidth="1"/>
    <col min="15876" max="15879" width="8.75" style="2" customWidth="1"/>
    <col min="15880" max="15880" width="13.625" style="2" customWidth="1"/>
    <col min="15881" max="15881" width="10.875" style="2" customWidth="1"/>
    <col min="15882" max="15882" width="5.125" style="2" customWidth="1"/>
    <col min="15883" max="15883" width="4.5" style="2" customWidth="1"/>
    <col min="15884" max="15884" width="24.375" style="2" customWidth="1"/>
    <col min="15885" max="15885" width="21.25" style="2" customWidth="1"/>
    <col min="15886" max="15886" width="10" style="2" customWidth="1"/>
    <col min="15887" max="15889" width="18" style="2" customWidth="1"/>
    <col min="15890" max="16121" width="9" style="2"/>
    <col min="16122" max="16122" width="4.125" style="2" customWidth="1"/>
    <col min="16123" max="16123" width="19.25" style="2" customWidth="1"/>
    <col min="16124" max="16124" width="21.375" style="2" customWidth="1"/>
    <col min="16125" max="16125" width="6.25" style="2" customWidth="1"/>
    <col min="16126" max="16126" width="4.125" style="2" customWidth="1"/>
    <col min="16127" max="16127" width="6.25" style="2" customWidth="1"/>
    <col min="16128" max="16128" width="7.125" style="2" customWidth="1"/>
    <col min="16129" max="16129" width="0" style="2" hidden="1" customWidth="1"/>
    <col min="16130" max="16130" width="43.375" style="2" customWidth="1"/>
    <col min="16131" max="16131" width="3.375" style="2" customWidth="1"/>
    <col min="16132" max="16135" width="8.75" style="2" customWidth="1"/>
    <col min="16136" max="16136" width="13.625" style="2" customWidth="1"/>
    <col min="16137" max="16137" width="10.875" style="2" customWidth="1"/>
    <col min="16138" max="16138" width="5.125" style="2" customWidth="1"/>
    <col min="16139" max="16139" width="4.5" style="2" customWidth="1"/>
    <col min="16140" max="16140" width="24.375" style="2" customWidth="1"/>
    <col min="16141" max="16141" width="21.25" style="2" customWidth="1"/>
    <col min="16142" max="16142" width="10" style="2" customWidth="1"/>
    <col min="16143" max="16145" width="18" style="2" customWidth="1"/>
    <col min="16146" max="16384" width="9" style="2"/>
  </cols>
  <sheetData>
    <row r="1" spans="1:17" ht="30.75" customHeight="1" x14ac:dyDescent="0.15">
      <c r="A1" s="85" t="s">
        <v>85</v>
      </c>
      <c r="B1" s="85"/>
      <c r="C1" s="86" t="s">
        <v>1</v>
      </c>
      <c r="D1" s="86"/>
      <c r="E1" s="86"/>
      <c r="F1" s="86"/>
      <c r="G1" s="86"/>
      <c r="H1" s="86"/>
      <c r="I1" s="86"/>
      <c r="J1" s="86"/>
      <c r="K1" s="86"/>
      <c r="L1" s="1"/>
      <c r="M1" s="1"/>
      <c r="N1" s="1"/>
      <c r="O1" s="2"/>
      <c r="P1" s="2"/>
      <c r="Q1" s="2"/>
    </row>
    <row r="2" spans="1:17" ht="18.75" customHeight="1" x14ac:dyDescent="0.15">
      <c r="A2" s="74"/>
      <c r="B2" s="74"/>
      <c r="C2" s="75"/>
      <c r="D2" s="3"/>
      <c r="E2" s="75"/>
      <c r="F2" s="4"/>
      <c r="G2" s="4"/>
      <c r="H2" s="4"/>
      <c r="I2" s="75"/>
      <c r="J2" s="75"/>
      <c r="K2" s="87" t="s">
        <v>2</v>
      </c>
      <c r="L2" s="87"/>
      <c r="M2" s="87"/>
      <c r="N2" s="1"/>
      <c r="O2" s="2"/>
      <c r="P2" s="2"/>
      <c r="Q2" s="2"/>
    </row>
    <row r="3" spans="1:17" ht="15.75" customHeight="1" x14ac:dyDescent="0.15">
      <c r="A3" s="74"/>
      <c r="B3" s="74"/>
      <c r="C3" s="75"/>
      <c r="D3" s="3"/>
      <c r="E3" s="75"/>
      <c r="F3" s="4"/>
      <c r="G3" s="5"/>
      <c r="H3" s="5"/>
      <c r="I3" s="75"/>
      <c r="J3" s="6"/>
      <c r="K3" s="7" t="s">
        <v>3</v>
      </c>
      <c r="L3" s="8" t="s">
        <v>4</v>
      </c>
      <c r="M3" s="8" t="s">
        <v>5</v>
      </c>
      <c r="N3" s="9"/>
      <c r="O3" s="2"/>
      <c r="P3" s="2"/>
      <c r="Q3" s="2"/>
    </row>
    <row r="4" spans="1:17" ht="30" customHeight="1" x14ac:dyDescent="0.15">
      <c r="A4" s="74"/>
      <c r="B4" s="74"/>
      <c r="C4" s="75"/>
      <c r="D4" s="3"/>
      <c r="E4" s="75"/>
      <c r="F4" s="4"/>
      <c r="G4" s="5"/>
      <c r="H4" s="5"/>
      <c r="I4" s="75"/>
      <c r="J4" s="10" t="s">
        <v>6</v>
      </c>
      <c r="K4" s="11"/>
      <c r="L4" s="12"/>
      <c r="M4" s="12"/>
      <c r="N4" s="13"/>
      <c r="O4" s="2"/>
      <c r="P4" s="2"/>
      <c r="Q4" s="2"/>
    </row>
    <row r="5" spans="1:17" ht="30" customHeight="1" x14ac:dyDescent="0.15">
      <c r="A5" s="74"/>
      <c r="B5" s="74"/>
      <c r="C5" s="75"/>
      <c r="D5" s="3"/>
      <c r="E5" s="75"/>
      <c r="F5" s="4"/>
      <c r="G5" s="5"/>
      <c r="H5" s="5"/>
      <c r="I5" s="75"/>
      <c r="J5" s="10" t="s">
        <v>7</v>
      </c>
      <c r="K5" s="11"/>
      <c r="L5" s="12"/>
      <c r="M5" s="12"/>
      <c r="N5" s="13"/>
      <c r="O5" s="2"/>
      <c r="P5" s="2"/>
      <c r="Q5" s="2"/>
    </row>
    <row r="6" spans="1:17" ht="30" customHeight="1" x14ac:dyDescent="0.15">
      <c r="A6" s="74"/>
      <c r="B6" s="74"/>
      <c r="C6" s="75"/>
      <c r="D6" s="3"/>
      <c r="E6" s="75"/>
      <c r="F6" s="4"/>
      <c r="G6" s="14"/>
      <c r="H6" s="14"/>
      <c r="I6" s="75"/>
      <c r="J6" s="10" t="s">
        <v>8</v>
      </c>
      <c r="K6" s="11"/>
      <c r="L6" s="12"/>
      <c r="M6" s="12"/>
      <c r="N6" s="13"/>
      <c r="O6" s="88" t="s">
        <v>9</v>
      </c>
      <c r="P6" s="89"/>
      <c r="Q6" s="77"/>
    </row>
    <row r="7" spans="1:17" ht="24" customHeight="1" thickBot="1" x14ac:dyDescent="0.3">
      <c r="A7" s="90" t="s">
        <v>138</v>
      </c>
      <c r="B7" s="91"/>
      <c r="C7" s="91"/>
      <c r="D7" s="91"/>
      <c r="E7" s="91"/>
      <c r="F7" s="76"/>
      <c r="G7" s="76"/>
      <c r="H7" s="76"/>
      <c r="I7" s="2"/>
      <c r="J7" s="2"/>
      <c r="K7" s="78"/>
      <c r="L7" s="15"/>
      <c r="M7" s="1"/>
      <c r="N7" s="1"/>
      <c r="O7" s="92" t="s">
        <v>86</v>
      </c>
      <c r="P7" s="93"/>
      <c r="Q7" s="79"/>
    </row>
    <row r="8" spans="1:17" ht="21.75" thickBot="1" x14ac:dyDescent="0.2">
      <c r="A8" s="58"/>
      <c r="B8" s="27" t="s">
        <v>11</v>
      </c>
      <c r="C8" s="27" t="s">
        <v>12</v>
      </c>
      <c r="D8" s="28" t="s">
        <v>13</v>
      </c>
      <c r="E8" s="27" t="s">
        <v>14</v>
      </c>
      <c r="F8" s="29" t="s">
        <v>15</v>
      </c>
      <c r="G8" s="29" t="s">
        <v>16</v>
      </c>
      <c r="H8" s="81" t="s">
        <v>17</v>
      </c>
      <c r="I8" s="95" t="s">
        <v>18</v>
      </c>
      <c r="J8" s="96"/>
      <c r="K8" s="97" t="s">
        <v>19</v>
      </c>
      <c r="L8" s="98"/>
      <c r="M8" s="30" t="s">
        <v>20</v>
      </c>
      <c r="N8" s="31" t="s">
        <v>21</v>
      </c>
      <c r="O8" s="32" t="s">
        <v>22</v>
      </c>
      <c r="P8" s="33" t="s">
        <v>23</v>
      </c>
      <c r="Q8" s="16"/>
    </row>
    <row r="9" spans="1:17" ht="18.75" customHeight="1" x14ac:dyDescent="0.15">
      <c r="A9" s="82" t="s">
        <v>59</v>
      </c>
      <c r="B9" s="34" t="s">
        <v>32</v>
      </c>
      <c r="C9" s="34"/>
      <c r="D9" s="35"/>
      <c r="E9" s="36"/>
      <c r="F9" s="36"/>
      <c r="G9" s="37"/>
      <c r="H9" s="37"/>
      <c r="I9" s="99"/>
      <c r="J9" s="100"/>
      <c r="K9" s="38" t="s">
        <v>32</v>
      </c>
      <c r="L9" s="39">
        <f>ROUNDUP((K4*M9)+(K5*M9*0.75)+(K6*(M9*2)),2)</f>
        <v>0</v>
      </c>
      <c r="M9" s="35">
        <v>110</v>
      </c>
      <c r="N9" s="40">
        <f>ROUNDUP(M9*0.75,2)</f>
        <v>82.5</v>
      </c>
      <c r="O9" s="41"/>
      <c r="P9" s="67"/>
    </row>
    <row r="10" spans="1:17" ht="18.75" customHeight="1" x14ac:dyDescent="0.15">
      <c r="A10" s="83"/>
      <c r="B10" s="42"/>
      <c r="C10" s="42"/>
      <c r="D10" s="43"/>
      <c r="E10" s="44"/>
      <c r="F10" s="44"/>
      <c r="G10" s="45"/>
      <c r="H10" s="45"/>
      <c r="I10" s="101"/>
      <c r="J10" s="101"/>
      <c r="K10" s="46"/>
      <c r="L10" s="47"/>
      <c r="M10" s="43"/>
      <c r="N10" s="48"/>
      <c r="O10" s="49"/>
      <c r="P10" s="68"/>
    </row>
    <row r="11" spans="1:17" ht="18.75" customHeight="1" x14ac:dyDescent="0.15">
      <c r="A11" s="83"/>
      <c r="B11" s="50"/>
      <c r="C11" s="50"/>
      <c r="D11" s="51"/>
      <c r="E11" s="52"/>
      <c r="F11" s="52"/>
      <c r="G11" s="53"/>
      <c r="H11" s="53"/>
      <c r="I11" s="102"/>
      <c r="J11" s="102"/>
      <c r="K11" s="54"/>
      <c r="L11" s="55"/>
      <c r="M11" s="51"/>
      <c r="N11" s="56"/>
      <c r="O11" s="57"/>
      <c r="P11" s="69"/>
    </row>
    <row r="12" spans="1:17" ht="18.75" customHeight="1" x14ac:dyDescent="0.15">
      <c r="A12" s="83"/>
      <c r="B12" s="42" t="s">
        <v>139</v>
      </c>
      <c r="C12" s="42" t="s">
        <v>141</v>
      </c>
      <c r="D12" s="43">
        <v>1</v>
      </c>
      <c r="E12" s="44" t="s">
        <v>88</v>
      </c>
      <c r="F12" s="44">
        <f>ROUNDUP(D12*0.75,2)</f>
        <v>0.75</v>
      </c>
      <c r="G12" s="45">
        <f>ROUNDUP((K4*D12)+(K5*D12*0.75)+(K6*(D12*2)),0)</f>
        <v>0</v>
      </c>
      <c r="H12" s="45">
        <f>G12</f>
        <v>0</v>
      </c>
      <c r="I12" s="103" t="s">
        <v>140</v>
      </c>
      <c r="J12" s="104"/>
      <c r="K12" s="46" t="s">
        <v>35</v>
      </c>
      <c r="L12" s="47">
        <f>ROUNDUP((K4*M12)+(K5*M12*0.75)+(K6*(M12*2)),2)</f>
        <v>0</v>
      </c>
      <c r="M12" s="43">
        <v>0.1</v>
      </c>
      <c r="N12" s="48">
        <f t="shared" ref="N12:N22" si="0">ROUNDUP(M12*0.75,2)</f>
        <v>0.08</v>
      </c>
      <c r="O12" s="49"/>
      <c r="P12" s="68"/>
    </row>
    <row r="13" spans="1:17" ht="18.75" customHeight="1" x14ac:dyDescent="0.15">
      <c r="A13" s="83"/>
      <c r="B13" s="42"/>
      <c r="C13" s="42" t="s">
        <v>89</v>
      </c>
      <c r="D13" s="43">
        <v>0.5</v>
      </c>
      <c r="E13" s="44" t="s">
        <v>34</v>
      </c>
      <c r="F13" s="44">
        <f>ROUNDUP(D13*0.75,2)</f>
        <v>0.38</v>
      </c>
      <c r="G13" s="45">
        <f>ROUNDUP((K4*D13)+(K5*D13*0.75)+(K6*(D13*2)),0)</f>
        <v>0</v>
      </c>
      <c r="H13" s="45">
        <f>G13+(G13*20/100)</f>
        <v>0</v>
      </c>
      <c r="I13" s="101"/>
      <c r="J13" s="101"/>
      <c r="K13" s="46" t="s">
        <v>73</v>
      </c>
      <c r="L13" s="47">
        <f>ROUNDUP((K4*M13)+(K5*M13*0.75)+(K6*(M13*2)),2)</f>
        <v>0</v>
      </c>
      <c r="M13" s="43">
        <v>0.01</v>
      </c>
      <c r="N13" s="48">
        <f t="shared" si="0"/>
        <v>0.01</v>
      </c>
      <c r="O13" s="49"/>
      <c r="P13" s="68"/>
    </row>
    <row r="14" spans="1:17" ht="18.75" customHeight="1" x14ac:dyDescent="0.15">
      <c r="A14" s="83"/>
      <c r="B14" s="42"/>
      <c r="C14" s="42" t="s">
        <v>101</v>
      </c>
      <c r="D14" s="43">
        <v>20</v>
      </c>
      <c r="E14" s="44" t="s">
        <v>34</v>
      </c>
      <c r="F14" s="44">
        <f>ROUNDUP(D14*0.75,2)</f>
        <v>15</v>
      </c>
      <c r="G14" s="45">
        <f>ROUNDUP((K4*D14)+(K5*D14*0.75)+(K6*(D14*2)),0)</f>
        <v>0</v>
      </c>
      <c r="H14" s="45">
        <f>G14+(G14*15/100)</f>
        <v>0</v>
      </c>
      <c r="I14" s="101"/>
      <c r="J14" s="101"/>
      <c r="K14" s="46" t="s">
        <v>99</v>
      </c>
      <c r="L14" s="47">
        <f>ROUNDUP((K4*M14)+(K5*M14*0.75)+(K6*(M14*2)),2)</f>
        <v>0</v>
      </c>
      <c r="M14" s="43">
        <v>3</v>
      </c>
      <c r="N14" s="48">
        <f t="shared" si="0"/>
        <v>2.25</v>
      </c>
      <c r="O14" s="49"/>
      <c r="P14" s="68"/>
    </row>
    <row r="15" spans="1:17" ht="18.75" customHeight="1" x14ac:dyDescent="0.15">
      <c r="A15" s="83"/>
      <c r="B15" s="42"/>
      <c r="C15" s="42" t="s">
        <v>47</v>
      </c>
      <c r="D15" s="43">
        <v>10</v>
      </c>
      <c r="E15" s="44" t="s">
        <v>34</v>
      </c>
      <c r="F15" s="44">
        <f>ROUNDUP(D15*0.75,2)</f>
        <v>7.5</v>
      </c>
      <c r="G15" s="45">
        <f>ROUNDUP((K4*D15)+(K5*D15*0.75)+(K6*(D15*2)),0)</f>
        <v>0</v>
      </c>
      <c r="H15" s="45">
        <f>G15+(G15*3/100)</f>
        <v>0</v>
      </c>
      <c r="I15" s="101"/>
      <c r="J15" s="101"/>
      <c r="K15" s="46" t="s">
        <v>30</v>
      </c>
      <c r="L15" s="47">
        <f>ROUNDUP((K4*M15)+(K5*M15*0.75)+(K6*(M15*2)),2)</f>
        <v>0</v>
      </c>
      <c r="M15" s="43">
        <v>2</v>
      </c>
      <c r="N15" s="48">
        <f t="shared" si="0"/>
        <v>1.5</v>
      </c>
      <c r="O15" s="49"/>
      <c r="P15" s="68"/>
    </row>
    <row r="16" spans="1:17" ht="18.75" customHeight="1" x14ac:dyDescent="0.15">
      <c r="A16" s="83"/>
      <c r="B16" s="42"/>
      <c r="C16" s="42"/>
      <c r="D16" s="43"/>
      <c r="E16" s="44"/>
      <c r="F16" s="44"/>
      <c r="G16" s="45"/>
      <c r="H16" s="45"/>
      <c r="I16" s="101"/>
      <c r="J16" s="101"/>
      <c r="K16" s="46" t="s">
        <v>49</v>
      </c>
      <c r="L16" s="47">
        <f>ROUNDUP((K4*M16)+(K5*M16*0.75)+(K6*(M16*2)),2)</f>
        <v>0</v>
      </c>
      <c r="M16" s="43">
        <v>5</v>
      </c>
      <c r="N16" s="48">
        <f t="shared" si="0"/>
        <v>3.75</v>
      </c>
      <c r="O16" s="49"/>
      <c r="P16" s="68"/>
    </row>
    <row r="17" spans="1:16" ht="18.75" customHeight="1" x14ac:dyDescent="0.15">
      <c r="A17" s="83"/>
      <c r="B17" s="42"/>
      <c r="C17" s="42"/>
      <c r="D17" s="43"/>
      <c r="E17" s="44"/>
      <c r="F17" s="44"/>
      <c r="G17" s="45"/>
      <c r="H17" s="45"/>
      <c r="I17" s="101"/>
      <c r="J17" s="101"/>
      <c r="K17" s="46" t="s">
        <v>58</v>
      </c>
      <c r="L17" s="47">
        <f>ROUNDUP((K4*M17)+(K5*M17*0.75)+(K6*(M17*2)),2)</f>
        <v>0</v>
      </c>
      <c r="M17" s="43">
        <v>1</v>
      </c>
      <c r="N17" s="48">
        <f t="shared" si="0"/>
        <v>0.75</v>
      </c>
      <c r="O17" s="49"/>
      <c r="P17" s="68"/>
    </row>
    <row r="18" spans="1:16" ht="18.75" customHeight="1" x14ac:dyDescent="0.15">
      <c r="A18" s="83"/>
      <c r="B18" s="42"/>
      <c r="C18" s="42"/>
      <c r="D18" s="43"/>
      <c r="E18" s="44"/>
      <c r="F18" s="44"/>
      <c r="G18" s="45"/>
      <c r="H18" s="45"/>
      <c r="I18" s="101"/>
      <c r="J18" s="101"/>
      <c r="K18" s="46" t="s">
        <v>57</v>
      </c>
      <c r="L18" s="47">
        <f>ROUNDUP((K4*M18)+(K5*M18*0.75)+(K6*(M18*2)),2)</f>
        <v>0</v>
      </c>
      <c r="M18" s="43">
        <v>2</v>
      </c>
      <c r="N18" s="48">
        <f t="shared" si="0"/>
        <v>1.5</v>
      </c>
      <c r="O18" s="49"/>
      <c r="P18" s="68" t="s">
        <v>37</v>
      </c>
    </row>
    <row r="19" spans="1:16" ht="18.75" customHeight="1" x14ac:dyDescent="0.15">
      <c r="A19" s="83"/>
      <c r="B19" s="42"/>
      <c r="C19" s="42"/>
      <c r="D19" s="43"/>
      <c r="E19" s="44"/>
      <c r="F19" s="44"/>
      <c r="G19" s="45"/>
      <c r="H19" s="45"/>
      <c r="I19" s="101"/>
      <c r="J19" s="101"/>
      <c r="K19" s="46" t="s">
        <v>90</v>
      </c>
      <c r="L19" s="47">
        <f>ROUNDUP((K4*M19)+(K5*M19*0.75)+(K6*(M19*2)),2)</f>
        <v>0</v>
      </c>
      <c r="M19" s="43">
        <v>1</v>
      </c>
      <c r="N19" s="48">
        <f t="shared" si="0"/>
        <v>0.75</v>
      </c>
      <c r="O19" s="49"/>
      <c r="P19" s="68"/>
    </row>
    <row r="20" spans="1:16" ht="18.75" customHeight="1" x14ac:dyDescent="0.15">
      <c r="A20" s="83"/>
      <c r="B20" s="42"/>
      <c r="C20" s="42"/>
      <c r="D20" s="43"/>
      <c r="E20" s="44"/>
      <c r="F20" s="44"/>
      <c r="G20" s="45"/>
      <c r="H20" s="45"/>
      <c r="I20" s="101"/>
      <c r="J20" s="101"/>
      <c r="K20" s="46" t="s">
        <v>35</v>
      </c>
      <c r="L20" s="47">
        <f>ROUNDUP((K4*M20)+(K5*M20*0.75)+(K6*(M20*2)),2)</f>
        <v>0</v>
      </c>
      <c r="M20" s="43">
        <v>0.1</v>
      </c>
      <c r="N20" s="48">
        <f t="shared" si="0"/>
        <v>0.08</v>
      </c>
      <c r="O20" s="49"/>
      <c r="P20" s="68"/>
    </row>
    <row r="21" spans="1:16" ht="18.75" customHeight="1" x14ac:dyDescent="0.15">
      <c r="A21" s="83"/>
      <c r="B21" s="42"/>
      <c r="C21" s="42"/>
      <c r="D21" s="43"/>
      <c r="E21" s="44"/>
      <c r="F21" s="44"/>
      <c r="G21" s="45"/>
      <c r="H21" s="45"/>
      <c r="I21" s="101"/>
      <c r="J21" s="101"/>
      <c r="K21" s="46" t="s">
        <v>73</v>
      </c>
      <c r="L21" s="47">
        <f>ROUNDUP((K4*M21)+(K5*M21*0.75)+(K6*(M21*2)),2)</f>
        <v>0</v>
      </c>
      <c r="M21" s="43">
        <v>0.01</v>
      </c>
      <c r="N21" s="48">
        <f t="shared" si="0"/>
        <v>0.01</v>
      </c>
      <c r="O21" s="49"/>
      <c r="P21" s="68"/>
    </row>
    <row r="22" spans="1:16" ht="18.75" customHeight="1" x14ac:dyDescent="0.15">
      <c r="A22" s="83"/>
      <c r="B22" s="42"/>
      <c r="C22" s="42"/>
      <c r="D22" s="43"/>
      <c r="E22" s="44"/>
      <c r="F22" s="44"/>
      <c r="G22" s="45"/>
      <c r="H22" s="45"/>
      <c r="I22" s="101"/>
      <c r="J22" s="101"/>
      <c r="K22" s="46" t="s">
        <v>30</v>
      </c>
      <c r="L22" s="47">
        <f>ROUNDUP((K4*M22)+(K5*M22*0.75)+(K6*(M22*2)),2)</f>
        <v>0</v>
      </c>
      <c r="M22" s="43">
        <v>1</v>
      </c>
      <c r="N22" s="48">
        <f t="shared" si="0"/>
        <v>0.75</v>
      </c>
      <c r="O22" s="49"/>
      <c r="P22" s="68"/>
    </row>
    <row r="23" spans="1:16" ht="18.75" customHeight="1" x14ac:dyDescent="0.15">
      <c r="A23" s="83"/>
      <c r="B23" s="42"/>
      <c r="C23" s="42"/>
      <c r="D23" s="43"/>
      <c r="E23" s="44"/>
      <c r="F23" s="44"/>
      <c r="G23" s="45"/>
      <c r="H23" s="45"/>
      <c r="I23" s="101"/>
      <c r="J23" s="101"/>
      <c r="K23" s="46"/>
      <c r="L23" s="47"/>
      <c r="M23" s="43"/>
      <c r="N23" s="48"/>
      <c r="O23" s="49"/>
      <c r="P23" s="68"/>
    </row>
    <row r="24" spans="1:16" ht="18.75" customHeight="1" x14ac:dyDescent="0.15">
      <c r="A24" s="83"/>
      <c r="B24" s="50"/>
      <c r="C24" s="50"/>
      <c r="D24" s="51"/>
      <c r="E24" s="52"/>
      <c r="F24" s="52"/>
      <c r="G24" s="53"/>
      <c r="H24" s="53"/>
      <c r="I24" s="102"/>
      <c r="J24" s="102"/>
      <c r="K24" s="54"/>
      <c r="L24" s="55"/>
      <c r="M24" s="51"/>
      <c r="N24" s="56"/>
      <c r="O24" s="57"/>
      <c r="P24" s="69"/>
    </row>
    <row r="25" spans="1:16" ht="18.75" customHeight="1" x14ac:dyDescent="0.15">
      <c r="A25" s="83"/>
      <c r="B25" s="42" t="s">
        <v>142</v>
      </c>
      <c r="C25" s="42" t="s">
        <v>66</v>
      </c>
      <c r="D25" s="43">
        <v>20</v>
      </c>
      <c r="E25" s="44" t="s">
        <v>34</v>
      </c>
      <c r="F25" s="44">
        <f>ROUNDUP(D25*0.75,2)</f>
        <v>15</v>
      </c>
      <c r="G25" s="45">
        <f>ROUNDUP((K4*D25)+(K5*D25*0.75)+(K6*(D25*2)),0)</f>
        <v>0</v>
      </c>
      <c r="H25" s="45">
        <f>G25</f>
        <v>0</v>
      </c>
      <c r="I25" s="103" t="s">
        <v>143</v>
      </c>
      <c r="J25" s="104"/>
      <c r="K25" s="46" t="s">
        <v>58</v>
      </c>
      <c r="L25" s="47">
        <f>ROUNDUP((K4*M25)+(K5*M25*0.75)+(K6*(M25*2)),2)</f>
        <v>0</v>
      </c>
      <c r="M25" s="43">
        <v>0.3</v>
      </c>
      <c r="N25" s="48">
        <f>ROUNDUP(M25*0.75,2)</f>
        <v>0.23</v>
      </c>
      <c r="O25" s="49"/>
      <c r="P25" s="68"/>
    </row>
    <row r="26" spans="1:16" ht="18.75" customHeight="1" x14ac:dyDescent="0.15">
      <c r="A26" s="83"/>
      <c r="B26" s="42"/>
      <c r="C26" s="42" t="s">
        <v>31</v>
      </c>
      <c r="D26" s="43">
        <v>10</v>
      </c>
      <c r="E26" s="44" t="s">
        <v>34</v>
      </c>
      <c r="F26" s="44">
        <f>ROUNDUP(D26*0.75,2)</f>
        <v>7.5</v>
      </c>
      <c r="G26" s="45">
        <f>ROUNDUP((K4*D26)+(K5*D26*0.75)+(K6*(D26*2)),0)</f>
        <v>0</v>
      </c>
      <c r="H26" s="45">
        <f>G26+(G26*2/100)</f>
        <v>0</v>
      </c>
      <c r="I26" s="101"/>
      <c r="J26" s="101"/>
      <c r="K26" s="46" t="s">
        <v>35</v>
      </c>
      <c r="L26" s="47">
        <f>ROUNDUP((K4*M26)+(K5*M26*0.75)+(K6*(M26*2)),2)</f>
        <v>0</v>
      </c>
      <c r="M26" s="43">
        <v>0.1</v>
      </c>
      <c r="N26" s="48">
        <f>ROUNDUP(M26*0.75,2)</f>
        <v>0.08</v>
      </c>
      <c r="O26" s="49"/>
      <c r="P26" s="68"/>
    </row>
    <row r="27" spans="1:16" ht="18.75" customHeight="1" x14ac:dyDescent="0.15">
      <c r="A27" s="83"/>
      <c r="B27" s="42"/>
      <c r="C27" s="42" t="s">
        <v>75</v>
      </c>
      <c r="D27" s="43">
        <v>10</v>
      </c>
      <c r="E27" s="44" t="s">
        <v>34</v>
      </c>
      <c r="F27" s="44">
        <f>ROUNDUP(D27*0.75,2)</f>
        <v>7.5</v>
      </c>
      <c r="G27" s="45">
        <f>ROUNDUP((K4*D27)+(K5*D27*0.75)+(K6*(D27*2)),0)</f>
        <v>0</v>
      </c>
      <c r="H27" s="45">
        <f>G27+(G27*10/100)</f>
        <v>0</v>
      </c>
      <c r="I27" s="101"/>
      <c r="J27" s="101"/>
      <c r="K27" s="46" t="s">
        <v>126</v>
      </c>
      <c r="L27" s="47">
        <f>ROUNDUP((K4*M27)+(K5*M27*0.75)+(K6*(M27*2)),2)</f>
        <v>0</v>
      </c>
      <c r="M27" s="43">
        <v>4</v>
      </c>
      <c r="N27" s="48">
        <f>ROUNDUP(M27*0.75,2)</f>
        <v>3</v>
      </c>
      <c r="O27" s="49"/>
      <c r="P27" s="68" t="s">
        <v>127</v>
      </c>
    </row>
    <row r="28" spans="1:16" ht="18.75" customHeight="1" x14ac:dyDescent="0.15">
      <c r="A28" s="83"/>
      <c r="B28" s="42"/>
      <c r="C28" s="42" t="s">
        <v>76</v>
      </c>
      <c r="D28" s="43">
        <v>5</v>
      </c>
      <c r="E28" s="44" t="s">
        <v>34</v>
      </c>
      <c r="F28" s="44">
        <f>ROUNDUP(D28*0.75,2)</f>
        <v>3.75</v>
      </c>
      <c r="G28" s="45">
        <f>ROUNDUP((K4*D28)+(K5*D28*0.75)+(K6*(D28*2)),0)</f>
        <v>0</v>
      </c>
      <c r="H28" s="45">
        <f>G28</f>
        <v>0</v>
      </c>
      <c r="I28" s="101"/>
      <c r="J28" s="101"/>
      <c r="K28" s="46"/>
      <c r="L28" s="47"/>
      <c r="M28" s="43"/>
      <c r="N28" s="48"/>
      <c r="O28" s="49"/>
      <c r="P28" s="68"/>
    </row>
    <row r="29" spans="1:16" ht="18.75" customHeight="1" x14ac:dyDescent="0.15">
      <c r="A29" s="83"/>
      <c r="B29" s="42"/>
      <c r="C29" s="42"/>
      <c r="D29" s="43"/>
      <c r="E29" s="44"/>
      <c r="F29" s="44"/>
      <c r="G29" s="45"/>
      <c r="H29" s="45"/>
      <c r="I29" s="101"/>
      <c r="J29" s="101"/>
      <c r="K29" s="46"/>
      <c r="L29" s="47"/>
      <c r="M29" s="43"/>
      <c r="N29" s="48"/>
      <c r="O29" s="49"/>
      <c r="P29" s="68"/>
    </row>
    <row r="30" spans="1:16" ht="18.75" customHeight="1" x14ac:dyDescent="0.15">
      <c r="A30" s="83"/>
      <c r="B30" s="42"/>
      <c r="C30" s="42"/>
      <c r="D30" s="43"/>
      <c r="E30" s="44"/>
      <c r="F30" s="44"/>
      <c r="G30" s="45"/>
      <c r="H30" s="45"/>
      <c r="I30" s="101"/>
      <c r="J30" s="101"/>
      <c r="K30" s="46"/>
      <c r="L30" s="47"/>
      <c r="M30" s="43"/>
      <c r="N30" s="48"/>
      <c r="O30" s="49"/>
      <c r="P30" s="68"/>
    </row>
    <row r="31" spans="1:16" ht="18.75" customHeight="1" x14ac:dyDescent="0.15">
      <c r="A31" s="83"/>
      <c r="B31" s="42"/>
      <c r="C31" s="42"/>
      <c r="D31" s="43"/>
      <c r="E31" s="44"/>
      <c r="F31" s="44"/>
      <c r="G31" s="45"/>
      <c r="H31" s="45"/>
      <c r="I31" s="101"/>
      <c r="J31" s="101"/>
      <c r="K31" s="46"/>
      <c r="L31" s="47"/>
      <c r="M31" s="43"/>
      <c r="N31" s="48"/>
      <c r="O31" s="49"/>
      <c r="P31" s="68"/>
    </row>
    <row r="32" spans="1:16" ht="18.75" customHeight="1" x14ac:dyDescent="0.15">
      <c r="A32" s="83"/>
      <c r="B32" s="50"/>
      <c r="C32" s="50"/>
      <c r="D32" s="51"/>
      <c r="E32" s="52"/>
      <c r="F32" s="52"/>
      <c r="G32" s="53"/>
      <c r="H32" s="53"/>
      <c r="I32" s="102"/>
      <c r="J32" s="102"/>
      <c r="K32" s="54"/>
      <c r="L32" s="55"/>
      <c r="M32" s="51"/>
      <c r="N32" s="56"/>
      <c r="O32" s="57"/>
      <c r="P32" s="69"/>
    </row>
    <row r="33" spans="1:16" ht="18.75" customHeight="1" x14ac:dyDescent="0.15">
      <c r="A33" s="83"/>
      <c r="B33" s="42" t="s">
        <v>109</v>
      </c>
      <c r="C33" s="42" t="s">
        <v>81</v>
      </c>
      <c r="D33" s="43">
        <v>20</v>
      </c>
      <c r="E33" s="44" t="s">
        <v>34</v>
      </c>
      <c r="F33" s="44">
        <f>ROUNDUP(D33*0.75,2)</f>
        <v>15</v>
      </c>
      <c r="G33" s="45">
        <f>ROUNDUP((K4*D33)+(K5*D33*0.75)+(K6*(D33*2)),0)</f>
        <v>0</v>
      </c>
      <c r="H33" s="45">
        <f>G33+(G33*3/100)</f>
        <v>0</v>
      </c>
      <c r="I33" s="103" t="s">
        <v>80</v>
      </c>
      <c r="J33" s="104"/>
      <c r="K33" s="46" t="s">
        <v>84</v>
      </c>
      <c r="L33" s="47">
        <f>ROUNDUP((K4*M33)+(K5*M33*0.75)+(K6*(M33*2)),2)</f>
        <v>0</v>
      </c>
      <c r="M33" s="43">
        <v>100</v>
      </c>
      <c r="N33" s="48">
        <f>ROUNDUP(M33*0.75,2)</f>
        <v>75</v>
      </c>
      <c r="O33" s="49"/>
      <c r="P33" s="68"/>
    </row>
    <row r="34" spans="1:16" ht="18.75" customHeight="1" x14ac:dyDescent="0.15">
      <c r="A34" s="83"/>
      <c r="B34" s="42"/>
      <c r="C34" s="42" t="s">
        <v>105</v>
      </c>
      <c r="D34" s="43">
        <v>2</v>
      </c>
      <c r="E34" s="44" t="s">
        <v>34</v>
      </c>
      <c r="F34" s="44">
        <f>ROUNDUP(D34*0.75,2)</f>
        <v>1.5</v>
      </c>
      <c r="G34" s="45">
        <f>ROUNDUP((K4*D34)+(K5*D34*0.75)+(K6*(D34*2)),0)</f>
        <v>0</v>
      </c>
      <c r="H34" s="45">
        <f>G34+(G34*10/100)</f>
        <v>0</v>
      </c>
      <c r="I34" s="101"/>
      <c r="J34" s="101"/>
      <c r="K34" s="46" t="s">
        <v>35</v>
      </c>
      <c r="L34" s="47">
        <f>ROUNDUP((K4*M34)+(K5*M34*0.75)+(K6*(M34*2)),2)</f>
        <v>0</v>
      </c>
      <c r="M34" s="43">
        <v>0.1</v>
      </c>
      <c r="N34" s="48">
        <f>ROUNDUP(M34*0.75,2)</f>
        <v>0.08</v>
      </c>
      <c r="O34" s="49"/>
      <c r="P34" s="68"/>
    </row>
    <row r="35" spans="1:16" ht="18.75" customHeight="1" x14ac:dyDescent="0.15">
      <c r="A35" s="83"/>
      <c r="B35" s="42"/>
      <c r="C35" s="42"/>
      <c r="D35" s="43"/>
      <c r="E35" s="44"/>
      <c r="F35" s="44"/>
      <c r="G35" s="45"/>
      <c r="H35" s="45"/>
      <c r="I35" s="101"/>
      <c r="J35" s="101"/>
      <c r="K35" s="46" t="s">
        <v>57</v>
      </c>
      <c r="L35" s="47">
        <f>ROUNDUP((K4*M35)+(K5*M35*0.75)+(K6*(M35*2)),2)</f>
        <v>0</v>
      </c>
      <c r="M35" s="43">
        <v>0.5</v>
      </c>
      <c r="N35" s="48">
        <f>ROUNDUP(M35*0.75,2)</f>
        <v>0.38</v>
      </c>
      <c r="O35" s="49"/>
      <c r="P35" s="68" t="s">
        <v>37</v>
      </c>
    </row>
    <row r="36" spans="1:16" ht="18.75" customHeight="1" x14ac:dyDescent="0.15">
      <c r="A36" s="83"/>
      <c r="B36" s="42"/>
      <c r="C36" s="42"/>
      <c r="D36" s="43"/>
      <c r="E36" s="44"/>
      <c r="F36" s="44"/>
      <c r="G36" s="45"/>
      <c r="H36" s="45"/>
      <c r="I36" s="101"/>
      <c r="J36" s="101"/>
      <c r="K36" s="46"/>
      <c r="L36" s="47"/>
      <c r="M36" s="43"/>
      <c r="N36" s="48"/>
      <c r="O36" s="49"/>
      <c r="P36" s="68"/>
    </row>
    <row r="37" spans="1:16" ht="18.75" customHeight="1" x14ac:dyDescent="0.15">
      <c r="A37" s="83"/>
      <c r="B37" s="50"/>
      <c r="C37" s="50"/>
      <c r="D37" s="51"/>
      <c r="E37" s="52"/>
      <c r="F37" s="52"/>
      <c r="G37" s="53"/>
      <c r="H37" s="53"/>
      <c r="I37" s="102"/>
      <c r="J37" s="102"/>
      <c r="K37" s="54"/>
      <c r="L37" s="55"/>
      <c r="M37" s="51"/>
      <c r="N37" s="56"/>
      <c r="O37" s="57"/>
      <c r="P37" s="69"/>
    </row>
    <row r="38" spans="1:16" ht="18.75" customHeight="1" x14ac:dyDescent="0.15">
      <c r="A38" s="83"/>
      <c r="B38" s="42" t="s">
        <v>144</v>
      </c>
      <c r="C38" s="42" t="s">
        <v>145</v>
      </c>
      <c r="D38" s="72">
        <v>0.25</v>
      </c>
      <c r="E38" s="44" t="s">
        <v>41</v>
      </c>
      <c r="F38" s="44">
        <f>ROUNDUP(D38*0.75,2)</f>
        <v>0.19</v>
      </c>
      <c r="G38" s="45">
        <f>ROUNDUP((K4*D38)+(K5*D38*0.75)+(K6*(D38*2)),0)</f>
        <v>0</v>
      </c>
      <c r="H38" s="45">
        <f>G38</f>
        <v>0</v>
      </c>
      <c r="I38" s="103" t="s">
        <v>96</v>
      </c>
      <c r="J38" s="104"/>
      <c r="K38" s="46"/>
      <c r="L38" s="47"/>
      <c r="M38" s="43"/>
      <c r="N38" s="48"/>
      <c r="O38" s="49"/>
      <c r="P38" s="68"/>
    </row>
    <row r="39" spans="1:16" ht="18.75" customHeight="1" x14ac:dyDescent="0.15">
      <c r="A39" s="83"/>
      <c r="B39" s="42"/>
      <c r="C39" s="42"/>
      <c r="D39" s="43"/>
      <c r="E39" s="44"/>
      <c r="F39" s="44"/>
      <c r="G39" s="45"/>
      <c r="H39" s="45"/>
      <c r="I39" s="101"/>
      <c r="J39" s="101"/>
      <c r="K39" s="46"/>
      <c r="L39" s="47"/>
      <c r="M39" s="43"/>
      <c r="N39" s="48"/>
      <c r="O39" s="49"/>
      <c r="P39" s="68"/>
    </row>
    <row r="40" spans="1:16" ht="18.75" customHeight="1" thickBot="1" x14ac:dyDescent="0.2">
      <c r="A40" s="84"/>
      <c r="B40" s="59"/>
      <c r="C40" s="59"/>
      <c r="D40" s="60"/>
      <c r="E40" s="61"/>
      <c r="F40" s="61"/>
      <c r="G40" s="62"/>
      <c r="H40" s="62"/>
      <c r="I40" s="105"/>
      <c r="J40" s="105"/>
      <c r="K40" s="63"/>
      <c r="L40" s="64"/>
      <c r="M40" s="60"/>
      <c r="N40" s="65"/>
      <c r="O40" s="66"/>
      <c r="P40" s="70"/>
    </row>
  </sheetData>
  <mergeCells count="14">
    <mergeCell ref="I38:J40"/>
    <mergeCell ref="A9:A40"/>
    <mergeCell ref="I33:J37"/>
    <mergeCell ref="I8:J8"/>
    <mergeCell ref="K8:L8"/>
    <mergeCell ref="I9:J11"/>
    <mergeCell ref="I12:J24"/>
    <mergeCell ref="I25:J32"/>
    <mergeCell ref="A1:B1"/>
    <mergeCell ref="C1:K1"/>
    <mergeCell ref="K2:M2"/>
    <mergeCell ref="O6:P6"/>
    <mergeCell ref="A7:E7"/>
    <mergeCell ref="O7:P7"/>
  </mergeCells>
  <phoneticPr fontId="3"/>
  <printOptions horizontalCentered="1" verticalCentered="1"/>
  <pageMargins left="0.39370078740157483" right="0.39370078740157483" top="0.39370078740157483" bottom="0.39370078740157483" header="0.19685039370078741" footer="0.31496062992125984"/>
  <pageSetup paperSize="12" scale="4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Q32"/>
  <sheetViews>
    <sheetView showZeros="0" zoomScale="60" zoomScaleNormal="60" workbookViewId="0">
      <selection sqref="A1:B1"/>
    </sheetView>
  </sheetViews>
  <sheetFormatPr defaultRowHeight="18.75" customHeight="1" x14ac:dyDescent="0.15"/>
  <cols>
    <col min="1" max="1" width="4.125" style="17" customWidth="1"/>
    <col min="2" max="2" width="19.25" style="18" customWidth="1"/>
    <col min="3" max="3" width="21.375" style="18" customWidth="1"/>
    <col min="4" max="4" width="6.25" style="19" customWidth="1"/>
    <col min="5" max="5" width="4.125" style="20" customWidth="1"/>
    <col min="6" max="6" width="6.25" style="20" customWidth="1"/>
    <col min="7" max="7" width="7.125" style="21" customWidth="1"/>
    <col min="8" max="8" width="7.625" style="21" hidden="1" customWidth="1"/>
    <col min="9" max="9" width="43.375" style="22" customWidth="1"/>
    <col min="10" max="10" width="3.375" style="22" customWidth="1"/>
    <col min="11" max="11" width="8.75" style="23" customWidth="1"/>
    <col min="12" max="12" width="8.75" style="24" customWidth="1"/>
    <col min="13" max="13" width="8.75" style="19" customWidth="1"/>
    <col min="14" max="14" width="8.75" style="25" customWidth="1"/>
    <col min="15" max="15" width="13.625" style="26" customWidth="1"/>
    <col min="16" max="16" width="10.875" style="26" customWidth="1"/>
    <col min="17" max="17" width="5.125" style="26" customWidth="1"/>
    <col min="18" max="249" width="9" style="2"/>
    <col min="250" max="250" width="4.125" style="2" customWidth="1"/>
    <col min="251" max="251" width="19.25" style="2" customWidth="1"/>
    <col min="252" max="252" width="21.375" style="2" customWidth="1"/>
    <col min="253" max="253" width="6.25" style="2" customWidth="1"/>
    <col min="254" max="254" width="4.125" style="2" customWidth="1"/>
    <col min="255" max="255" width="6.25" style="2" customWidth="1"/>
    <col min="256" max="256" width="7.125" style="2" customWidth="1"/>
    <col min="257" max="257" width="0" style="2" hidden="1" customWidth="1"/>
    <col min="258" max="258" width="43.375" style="2" customWidth="1"/>
    <col min="259" max="259" width="3.375" style="2" customWidth="1"/>
    <col min="260" max="263" width="8.75" style="2" customWidth="1"/>
    <col min="264" max="264" width="13.625" style="2" customWidth="1"/>
    <col min="265" max="265" width="10.875" style="2" customWidth="1"/>
    <col min="266" max="266" width="5.125" style="2" customWidth="1"/>
    <col min="267" max="267" width="4.5" style="2" customWidth="1"/>
    <col min="268" max="268" width="24.375" style="2" customWidth="1"/>
    <col min="269" max="269" width="21.25" style="2" customWidth="1"/>
    <col min="270" max="270" width="10" style="2" customWidth="1"/>
    <col min="271" max="273" width="18" style="2" customWidth="1"/>
    <col min="274" max="505" width="9" style="2"/>
    <col min="506" max="506" width="4.125" style="2" customWidth="1"/>
    <col min="507" max="507" width="19.25" style="2" customWidth="1"/>
    <col min="508" max="508" width="21.375" style="2" customWidth="1"/>
    <col min="509" max="509" width="6.25" style="2" customWidth="1"/>
    <col min="510" max="510" width="4.125" style="2" customWidth="1"/>
    <col min="511" max="511" width="6.25" style="2" customWidth="1"/>
    <col min="512" max="512" width="7.125" style="2" customWidth="1"/>
    <col min="513" max="513" width="0" style="2" hidden="1" customWidth="1"/>
    <col min="514" max="514" width="43.375" style="2" customWidth="1"/>
    <col min="515" max="515" width="3.375" style="2" customWidth="1"/>
    <col min="516" max="519" width="8.75" style="2" customWidth="1"/>
    <col min="520" max="520" width="13.625" style="2" customWidth="1"/>
    <col min="521" max="521" width="10.875" style="2" customWidth="1"/>
    <col min="522" max="522" width="5.125" style="2" customWidth="1"/>
    <col min="523" max="523" width="4.5" style="2" customWidth="1"/>
    <col min="524" max="524" width="24.375" style="2" customWidth="1"/>
    <col min="525" max="525" width="21.25" style="2" customWidth="1"/>
    <col min="526" max="526" width="10" style="2" customWidth="1"/>
    <col min="527" max="529" width="18" style="2" customWidth="1"/>
    <col min="530" max="761" width="9" style="2"/>
    <col min="762" max="762" width="4.125" style="2" customWidth="1"/>
    <col min="763" max="763" width="19.25" style="2" customWidth="1"/>
    <col min="764" max="764" width="21.375" style="2" customWidth="1"/>
    <col min="765" max="765" width="6.25" style="2" customWidth="1"/>
    <col min="766" max="766" width="4.125" style="2" customWidth="1"/>
    <col min="767" max="767" width="6.25" style="2" customWidth="1"/>
    <col min="768" max="768" width="7.125" style="2" customWidth="1"/>
    <col min="769" max="769" width="0" style="2" hidden="1" customWidth="1"/>
    <col min="770" max="770" width="43.375" style="2" customWidth="1"/>
    <col min="771" max="771" width="3.375" style="2" customWidth="1"/>
    <col min="772" max="775" width="8.75" style="2" customWidth="1"/>
    <col min="776" max="776" width="13.625" style="2" customWidth="1"/>
    <col min="777" max="777" width="10.875" style="2" customWidth="1"/>
    <col min="778" max="778" width="5.125" style="2" customWidth="1"/>
    <col min="779" max="779" width="4.5" style="2" customWidth="1"/>
    <col min="780" max="780" width="24.375" style="2" customWidth="1"/>
    <col min="781" max="781" width="21.25" style="2" customWidth="1"/>
    <col min="782" max="782" width="10" style="2" customWidth="1"/>
    <col min="783" max="785" width="18" style="2" customWidth="1"/>
    <col min="786" max="1017" width="9" style="2"/>
    <col min="1018" max="1018" width="4.125" style="2" customWidth="1"/>
    <col min="1019" max="1019" width="19.25" style="2" customWidth="1"/>
    <col min="1020" max="1020" width="21.375" style="2" customWidth="1"/>
    <col min="1021" max="1021" width="6.25" style="2" customWidth="1"/>
    <col min="1022" max="1022" width="4.125" style="2" customWidth="1"/>
    <col min="1023" max="1023" width="6.25" style="2" customWidth="1"/>
    <col min="1024" max="1024" width="7.125" style="2" customWidth="1"/>
    <col min="1025" max="1025" width="0" style="2" hidden="1" customWidth="1"/>
    <col min="1026" max="1026" width="43.375" style="2" customWidth="1"/>
    <col min="1027" max="1027" width="3.375" style="2" customWidth="1"/>
    <col min="1028" max="1031" width="8.75" style="2" customWidth="1"/>
    <col min="1032" max="1032" width="13.625" style="2" customWidth="1"/>
    <col min="1033" max="1033" width="10.875" style="2" customWidth="1"/>
    <col min="1034" max="1034" width="5.125" style="2" customWidth="1"/>
    <col min="1035" max="1035" width="4.5" style="2" customWidth="1"/>
    <col min="1036" max="1036" width="24.375" style="2" customWidth="1"/>
    <col min="1037" max="1037" width="21.25" style="2" customWidth="1"/>
    <col min="1038" max="1038" width="10" style="2" customWidth="1"/>
    <col min="1039" max="1041" width="18" style="2" customWidth="1"/>
    <col min="1042" max="1273" width="9" style="2"/>
    <col min="1274" max="1274" width="4.125" style="2" customWidth="1"/>
    <col min="1275" max="1275" width="19.25" style="2" customWidth="1"/>
    <col min="1276" max="1276" width="21.375" style="2" customWidth="1"/>
    <col min="1277" max="1277" width="6.25" style="2" customWidth="1"/>
    <col min="1278" max="1278" width="4.125" style="2" customWidth="1"/>
    <col min="1279" max="1279" width="6.25" style="2" customWidth="1"/>
    <col min="1280" max="1280" width="7.125" style="2" customWidth="1"/>
    <col min="1281" max="1281" width="0" style="2" hidden="1" customWidth="1"/>
    <col min="1282" max="1282" width="43.375" style="2" customWidth="1"/>
    <col min="1283" max="1283" width="3.375" style="2" customWidth="1"/>
    <col min="1284" max="1287" width="8.75" style="2" customWidth="1"/>
    <col min="1288" max="1288" width="13.625" style="2" customWidth="1"/>
    <col min="1289" max="1289" width="10.875" style="2" customWidth="1"/>
    <col min="1290" max="1290" width="5.125" style="2" customWidth="1"/>
    <col min="1291" max="1291" width="4.5" style="2" customWidth="1"/>
    <col min="1292" max="1292" width="24.375" style="2" customWidth="1"/>
    <col min="1293" max="1293" width="21.25" style="2" customWidth="1"/>
    <col min="1294" max="1294" width="10" style="2" customWidth="1"/>
    <col min="1295" max="1297" width="18" style="2" customWidth="1"/>
    <col min="1298" max="1529" width="9" style="2"/>
    <col min="1530" max="1530" width="4.125" style="2" customWidth="1"/>
    <col min="1531" max="1531" width="19.25" style="2" customWidth="1"/>
    <col min="1532" max="1532" width="21.375" style="2" customWidth="1"/>
    <col min="1533" max="1533" width="6.25" style="2" customWidth="1"/>
    <col min="1534" max="1534" width="4.125" style="2" customWidth="1"/>
    <col min="1535" max="1535" width="6.25" style="2" customWidth="1"/>
    <col min="1536" max="1536" width="7.125" style="2" customWidth="1"/>
    <col min="1537" max="1537" width="0" style="2" hidden="1" customWidth="1"/>
    <col min="1538" max="1538" width="43.375" style="2" customWidth="1"/>
    <col min="1539" max="1539" width="3.375" style="2" customWidth="1"/>
    <col min="1540" max="1543" width="8.75" style="2" customWidth="1"/>
    <col min="1544" max="1544" width="13.625" style="2" customWidth="1"/>
    <col min="1545" max="1545" width="10.875" style="2" customWidth="1"/>
    <col min="1546" max="1546" width="5.125" style="2" customWidth="1"/>
    <col min="1547" max="1547" width="4.5" style="2" customWidth="1"/>
    <col min="1548" max="1548" width="24.375" style="2" customWidth="1"/>
    <col min="1549" max="1549" width="21.25" style="2" customWidth="1"/>
    <col min="1550" max="1550" width="10" style="2" customWidth="1"/>
    <col min="1551" max="1553" width="18" style="2" customWidth="1"/>
    <col min="1554" max="1785" width="9" style="2"/>
    <col min="1786" max="1786" width="4.125" style="2" customWidth="1"/>
    <col min="1787" max="1787" width="19.25" style="2" customWidth="1"/>
    <col min="1788" max="1788" width="21.375" style="2" customWidth="1"/>
    <col min="1789" max="1789" width="6.25" style="2" customWidth="1"/>
    <col min="1790" max="1790" width="4.125" style="2" customWidth="1"/>
    <col min="1791" max="1791" width="6.25" style="2" customWidth="1"/>
    <col min="1792" max="1792" width="7.125" style="2" customWidth="1"/>
    <col min="1793" max="1793" width="0" style="2" hidden="1" customWidth="1"/>
    <col min="1794" max="1794" width="43.375" style="2" customWidth="1"/>
    <col min="1795" max="1795" width="3.375" style="2" customWidth="1"/>
    <col min="1796" max="1799" width="8.75" style="2" customWidth="1"/>
    <col min="1800" max="1800" width="13.625" style="2" customWidth="1"/>
    <col min="1801" max="1801" width="10.875" style="2" customWidth="1"/>
    <col min="1802" max="1802" width="5.125" style="2" customWidth="1"/>
    <col min="1803" max="1803" width="4.5" style="2" customWidth="1"/>
    <col min="1804" max="1804" width="24.375" style="2" customWidth="1"/>
    <col min="1805" max="1805" width="21.25" style="2" customWidth="1"/>
    <col min="1806" max="1806" width="10" style="2" customWidth="1"/>
    <col min="1807" max="1809" width="18" style="2" customWidth="1"/>
    <col min="1810" max="2041" width="9" style="2"/>
    <col min="2042" max="2042" width="4.125" style="2" customWidth="1"/>
    <col min="2043" max="2043" width="19.25" style="2" customWidth="1"/>
    <col min="2044" max="2044" width="21.375" style="2" customWidth="1"/>
    <col min="2045" max="2045" width="6.25" style="2" customWidth="1"/>
    <col min="2046" max="2046" width="4.125" style="2" customWidth="1"/>
    <col min="2047" max="2047" width="6.25" style="2" customWidth="1"/>
    <col min="2048" max="2048" width="7.125" style="2" customWidth="1"/>
    <col min="2049" max="2049" width="0" style="2" hidden="1" customWidth="1"/>
    <col min="2050" max="2050" width="43.375" style="2" customWidth="1"/>
    <col min="2051" max="2051" width="3.375" style="2" customWidth="1"/>
    <col min="2052" max="2055" width="8.75" style="2" customWidth="1"/>
    <col min="2056" max="2056" width="13.625" style="2" customWidth="1"/>
    <col min="2057" max="2057" width="10.875" style="2" customWidth="1"/>
    <col min="2058" max="2058" width="5.125" style="2" customWidth="1"/>
    <col min="2059" max="2059" width="4.5" style="2" customWidth="1"/>
    <col min="2060" max="2060" width="24.375" style="2" customWidth="1"/>
    <col min="2061" max="2061" width="21.25" style="2" customWidth="1"/>
    <col min="2062" max="2062" width="10" style="2" customWidth="1"/>
    <col min="2063" max="2065" width="18" style="2" customWidth="1"/>
    <col min="2066" max="2297" width="9" style="2"/>
    <col min="2298" max="2298" width="4.125" style="2" customWidth="1"/>
    <col min="2299" max="2299" width="19.25" style="2" customWidth="1"/>
    <col min="2300" max="2300" width="21.375" style="2" customWidth="1"/>
    <col min="2301" max="2301" width="6.25" style="2" customWidth="1"/>
    <col min="2302" max="2302" width="4.125" style="2" customWidth="1"/>
    <col min="2303" max="2303" width="6.25" style="2" customWidth="1"/>
    <col min="2304" max="2304" width="7.125" style="2" customWidth="1"/>
    <col min="2305" max="2305" width="0" style="2" hidden="1" customWidth="1"/>
    <col min="2306" max="2306" width="43.375" style="2" customWidth="1"/>
    <col min="2307" max="2307" width="3.375" style="2" customWidth="1"/>
    <col min="2308" max="2311" width="8.75" style="2" customWidth="1"/>
    <col min="2312" max="2312" width="13.625" style="2" customWidth="1"/>
    <col min="2313" max="2313" width="10.875" style="2" customWidth="1"/>
    <col min="2314" max="2314" width="5.125" style="2" customWidth="1"/>
    <col min="2315" max="2315" width="4.5" style="2" customWidth="1"/>
    <col min="2316" max="2316" width="24.375" style="2" customWidth="1"/>
    <col min="2317" max="2317" width="21.25" style="2" customWidth="1"/>
    <col min="2318" max="2318" width="10" style="2" customWidth="1"/>
    <col min="2319" max="2321" width="18" style="2" customWidth="1"/>
    <col min="2322" max="2553" width="9" style="2"/>
    <col min="2554" max="2554" width="4.125" style="2" customWidth="1"/>
    <col min="2555" max="2555" width="19.25" style="2" customWidth="1"/>
    <col min="2556" max="2556" width="21.375" style="2" customWidth="1"/>
    <col min="2557" max="2557" width="6.25" style="2" customWidth="1"/>
    <col min="2558" max="2558" width="4.125" style="2" customWidth="1"/>
    <col min="2559" max="2559" width="6.25" style="2" customWidth="1"/>
    <col min="2560" max="2560" width="7.125" style="2" customWidth="1"/>
    <col min="2561" max="2561" width="0" style="2" hidden="1" customWidth="1"/>
    <col min="2562" max="2562" width="43.375" style="2" customWidth="1"/>
    <col min="2563" max="2563" width="3.375" style="2" customWidth="1"/>
    <col min="2564" max="2567" width="8.75" style="2" customWidth="1"/>
    <col min="2568" max="2568" width="13.625" style="2" customWidth="1"/>
    <col min="2569" max="2569" width="10.875" style="2" customWidth="1"/>
    <col min="2570" max="2570" width="5.125" style="2" customWidth="1"/>
    <col min="2571" max="2571" width="4.5" style="2" customWidth="1"/>
    <col min="2572" max="2572" width="24.375" style="2" customWidth="1"/>
    <col min="2573" max="2573" width="21.25" style="2" customWidth="1"/>
    <col min="2574" max="2574" width="10" style="2" customWidth="1"/>
    <col min="2575" max="2577" width="18" style="2" customWidth="1"/>
    <col min="2578" max="2809" width="9" style="2"/>
    <col min="2810" max="2810" width="4.125" style="2" customWidth="1"/>
    <col min="2811" max="2811" width="19.25" style="2" customWidth="1"/>
    <col min="2812" max="2812" width="21.375" style="2" customWidth="1"/>
    <col min="2813" max="2813" width="6.25" style="2" customWidth="1"/>
    <col min="2814" max="2814" width="4.125" style="2" customWidth="1"/>
    <col min="2815" max="2815" width="6.25" style="2" customWidth="1"/>
    <col min="2816" max="2816" width="7.125" style="2" customWidth="1"/>
    <col min="2817" max="2817" width="0" style="2" hidden="1" customWidth="1"/>
    <col min="2818" max="2818" width="43.375" style="2" customWidth="1"/>
    <col min="2819" max="2819" width="3.375" style="2" customWidth="1"/>
    <col min="2820" max="2823" width="8.75" style="2" customWidth="1"/>
    <col min="2824" max="2824" width="13.625" style="2" customWidth="1"/>
    <col min="2825" max="2825" width="10.875" style="2" customWidth="1"/>
    <col min="2826" max="2826" width="5.125" style="2" customWidth="1"/>
    <col min="2827" max="2827" width="4.5" style="2" customWidth="1"/>
    <col min="2828" max="2828" width="24.375" style="2" customWidth="1"/>
    <col min="2829" max="2829" width="21.25" style="2" customWidth="1"/>
    <col min="2830" max="2830" width="10" style="2" customWidth="1"/>
    <col min="2831" max="2833" width="18" style="2" customWidth="1"/>
    <col min="2834" max="3065" width="9" style="2"/>
    <col min="3066" max="3066" width="4.125" style="2" customWidth="1"/>
    <col min="3067" max="3067" width="19.25" style="2" customWidth="1"/>
    <col min="3068" max="3068" width="21.375" style="2" customWidth="1"/>
    <col min="3069" max="3069" width="6.25" style="2" customWidth="1"/>
    <col min="3070" max="3070" width="4.125" style="2" customWidth="1"/>
    <col min="3071" max="3071" width="6.25" style="2" customWidth="1"/>
    <col min="3072" max="3072" width="7.125" style="2" customWidth="1"/>
    <col min="3073" max="3073" width="0" style="2" hidden="1" customWidth="1"/>
    <col min="3074" max="3074" width="43.375" style="2" customWidth="1"/>
    <col min="3075" max="3075" width="3.375" style="2" customWidth="1"/>
    <col min="3076" max="3079" width="8.75" style="2" customWidth="1"/>
    <col min="3080" max="3080" width="13.625" style="2" customWidth="1"/>
    <col min="3081" max="3081" width="10.875" style="2" customWidth="1"/>
    <col min="3082" max="3082" width="5.125" style="2" customWidth="1"/>
    <col min="3083" max="3083" width="4.5" style="2" customWidth="1"/>
    <col min="3084" max="3084" width="24.375" style="2" customWidth="1"/>
    <col min="3085" max="3085" width="21.25" style="2" customWidth="1"/>
    <col min="3086" max="3086" width="10" style="2" customWidth="1"/>
    <col min="3087" max="3089" width="18" style="2" customWidth="1"/>
    <col min="3090" max="3321" width="9" style="2"/>
    <col min="3322" max="3322" width="4.125" style="2" customWidth="1"/>
    <col min="3323" max="3323" width="19.25" style="2" customWidth="1"/>
    <col min="3324" max="3324" width="21.375" style="2" customWidth="1"/>
    <col min="3325" max="3325" width="6.25" style="2" customWidth="1"/>
    <col min="3326" max="3326" width="4.125" style="2" customWidth="1"/>
    <col min="3327" max="3327" width="6.25" style="2" customWidth="1"/>
    <col min="3328" max="3328" width="7.125" style="2" customWidth="1"/>
    <col min="3329" max="3329" width="0" style="2" hidden="1" customWidth="1"/>
    <col min="3330" max="3330" width="43.375" style="2" customWidth="1"/>
    <col min="3331" max="3331" width="3.375" style="2" customWidth="1"/>
    <col min="3332" max="3335" width="8.75" style="2" customWidth="1"/>
    <col min="3336" max="3336" width="13.625" style="2" customWidth="1"/>
    <col min="3337" max="3337" width="10.875" style="2" customWidth="1"/>
    <col min="3338" max="3338" width="5.125" style="2" customWidth="1"/>
    <col min="3339" max="3339" width="4.5" style="2" customWidth="1"/>
    <col min="3340" max="3340" width="24.375" style="2" customWidth="1"/>
    <col min="3341" max="3341" width="21.25" style="2" customWidth="1"/>
    <col min="3342" max="3342" width="10" style="2" customWidth="1"/>
    <col min="3343" max="3345" width="18" style="2" customWidth="1"/>
    <col min="3346" max="3577" width="9" style="2"/>
    <col min="3578" max="3578" width="4.125" style="2" customWidth="1"/>
    <col min="3579" max="3579" width="19.25" style="2" customWidth="1"/>
    <col min="3580" max="3580" width="21.375" style="2" customWidth="1"/>
    <col min="3581" max="3581" width="6.25" style="2" customWidth="1"/>
    <col min="3582" max="3582" width="4.125" style="2" customWidth="1"/>
    <col min="3583" max="3583" width="6.25" style="2" customWidth="1"/>
    <col min="3584" max="3584" width="7.125" style="2" customWidth="1"/>
    <col min="3585" max="3585" width="0" style="2" hidden="1" customWidth="1"/>
    <col min="3586" max="3586" width="43.375" style="2" customWidth="1"/>
    <col min="3587" max="3587" width="3.375" style="2" customWidth="1"/>
    <col min="3588" max="3591" width="8.75" style="2" customWidth="1"/>
    <col min="3592" max="3592" width="13.625" style="2" customWidth="1"/>
    <col min="3593" max="3593" width="10.875" style="2" customWidth="1"/>
    <col min="3594" max="3594" width="5.125" style="2" customWidth="1"/>
    <col min="3595" max="3595" width="4.5" style="2" customWidth="1"/>
    <col min="3596" max="3596" width="24.375" style="2" customWidth="1"/>
    <col min="3597" max="3597" width="21.25" style="2" customWidth="1"/>
    <col min="3598" max="3598" width="10" style="2" customWidth="1"/>
    <col min="3599" max="3601" width="18" style="2" customWidth="1"/>
    <col min="3602" max="3833" width="9" style="2"/>
    <col min="3834" max="3834" width="4.125" style="2" customWidth="1"/>
    <col min="3835" max="3835" width="19.25" style="2" customWidth="1"/>
    <col min="3836" max="3836" width="21.375" style="2" customWidth="1"/>
    <col min="3837" max="3837" width="6.25" style="2" customWidth="1"/>
    <col min="3838" max="3838" width="4.125" style="2" customWidth="1"/>
    <col min="3839" max="3839" width="6.25" style="2" customWidth="1"/>
    <col min="3840" max="3840" width="7.125" style="2" customWidth="1"/>
    <col min="3841" max="3841" width="0" style="2" hidden="1" customWidth="1"/>
    <col min="3842" max="3842" width="43.375" style="2" customWidth="1"/>
    <col min="3843" max="3843" width="3.375" style="2" customWidth="1"/>
    <col min="3844" max="3847" width="8.75" style="2" customWidth="1"/>
    <col min="3848" max="3848" width="13.625" style="2" customWidth="1"/>
    <col min="3849" max="3849" width="10.875" style="2" customWidth="1"/>
    <col min="3850" max="3850" width="5.125" style="2" customWidth="1"/>
    <col min="3851" max="3851" width="4.5" style="2" customWidth="1"/>
    <col min="3852" max="3852" width="24.375" style="2" customWidth="1"/>
    <col min="3853" max="3853" width="21.25" style="2" customWidth="1"/>
    <col min="3854" max="3854" width="10" style="2" customWidth="1"/>
    <col min="3855" max="3857" width="18" style="2" customWidth="1"/>
    <col min="3858" max="4089" width="9" style="2"/>
    <col min="4090" max="4090" width="4.125" style="2" customWidth="1"/>
    <col min="4091" max="4091" width="19.25" style="2" customWidth="1"/>
    <col min="4092" max="4092" width="21.375" style="2" customWidth="1"/>
    <col min="4093" max="4093" width="6.25" style="2" customWidth="1"/>
    <col min="4094" max="4094" width="4.125" style="2" customWidth="1"/>
    <col min="4095" max="4095" width="6.25" style="2" customWidth="1"/>
    <col min="4096" max="4096" width="7.125" style="2" customWidth="1"/>
    <col min="4097" max="4097" width="0" style="2" hidden="1" customWidth="1"/>
    <col min="4098" max="4098" width="43.375" style="2" customWidth="1"/>
    <col min="4099" max="4099" width="3.375" style="2" customWidth="1"/>
    <col min="4100" max="4103" width="8.75" style="2" customWidth="1"/>
    <col min="4104" max="4104" width="13.625" style="2" customWidth="1"/>
    <col min="4105" max="4105" width="10.875" style="2" customWidth="1"/>
    <col min="4106" max="4106" width="5.125" style="2" customWidth="1"/>
    <col min="4107" max="4107" width="4.5" style="2" customWidth="1"/>
    <col min="4108" max="4108" width="24.375" style="2" customWidth="1"/>
    <col min="4109" max="4109" width="21.25" style="2" customWidth="1"/>
    <col min="4110" max="4110" width="10" style="2" customWidth="1"/>
    <col min="4111" max="4113" width="18" style="2" customWidth="1"/>
    <col min="4114" max="4345" width="9" style="2"/>
    <col min="4346" max="4346" width="4.125" style="2" customWidth="1"/>
    <col min="4347" max="4347" width="19.25" style="2" customWidth="1"/>
    <col min="4348" max="4348" width="21.375" style="2" customWidth="1"/>
    <col min="4349" max="4349" width="6.25" style="2" customWidth="1"/>
    <col min="4350" max="4350" width="4.125" style="2" customWidth="1"/>
    <col min="4351" max="4351" width="6.25" style="2" customWidth="1"/>
    <col min="4352" max="4352" width="7.125" style="2" customWidth="1"/>
    <col min="4353" max="4353" width="0" style="2" hidden="1" customWidth="1"/>
    <col min="4354" max="4354" width="43.375" style="2" customWidth="1"/>
    <col min="4355" max="4355" width="3.375" style="2" customWidth="1"/>
    <col min="4356" max="4359" width="8.75" style="2" customWidth="1"/>
    <col min="4360" max="4360" width="13.625" style="2" customWidth="1"/>
    <col min="4361" max="4361" width="10.875" style="2" customWidth="1"/>
    <col min="4362" max="4362" width="5.125" style="2" customWidth="1"/>
    <col min="4363" max="4363" width="4.5" style="2" customWidth="1"/>
    <col min="4364" max="4364" width="24.375" style="2" customWidth="1"/>
    <col min="4365" max="4365" width="21.25" style="2" customWidth="1"/>
    <col min="4366" max="4366" width="10" style="2" customWidth="1"/>
    <col min="4367" max="4369" width="18" style="2" customWidth="1"/>
    <col min="4370" max="4601" width="9" style="2"/>
    <col min="4602" max="4602" width="4.125" style="2" customWidth="1"/>
    <col min="4603" max="4603" width="19.25" style="2" customWidth="1"/>
    <col min="4604" max="4604" width="21.375" style="2" customWidth="1"/>
    <col min="4605" max="4605" width="6.25" style="2" customWidth="1"/>
    <col min="4606" max="4606" width="4.125" style="2" customWidth="1"/>
    <col min="4607" max="4607" width="6.25" style="2" customWidth="1"/>
    <col min="4608" max="4608" width="7.125" style="2" customWidth="1"/>
    <col min="4609" max="4609" width="0" style="2" hidden="1" customWidth="1"/>
    <col min="4610" max="4610" width="43.375" style="2" customWidth="1"/>
    <col min="4611" max="4611" width="3.375" style="2" customWidth="1"/>
    <col min="4612" max="4615" width="8.75" style="2" customWidth="1"/>
    <col min="4616" max="4616" width="13.625" style="2" customWidth="1"/>
    <col min="4617" max="4617" width="10.875" style="2" customWidth="1"/>
    <col min="4618" max="4618" width="5.125" style="2" customWidth="1"/>
    <col min="4619" max="4619" width="4.5" style="2" customWidth="1"/>
    <col min="4620" max="4620" width="24.375" style="2" customWidth="1"/>
    <col min="4621" max="4621" width="21.25" style="2" customWidth="1"/>
    <col min="4622" max="4622" width="10" style="2" customWidth="1"/>
    <col min="4623" max="4625" width="18" style="2" customWidth="1"/>
    <col min="4626" max="4857" width="9" style="2"/>
    <col min="4858" max="4858" width="4.125" style="2" customWidth="1"/>
    <col min="4859" max="4859" width="19.25" style="2" customWidth="1"/>
    <col min="4860" max="4860" width="21.375" style="2" customWidth="1"/>
    <col min="4861" max="4861" width="6.25" style="2" customWidth="1"/>
    <col min="4862" max="4862" width="4.125" style="2" customWidth="1"/>
    <col min="4863" max="4863" width="6.25" style="2" customWidth="1"/>
    <col min="4864" max="4864" width="7.125" style="2" customWidth="1"/>
    <col min="4865" max="4865" width="0" style="2" hidden="1" customWidth="1"/>
    <col min="4866" max="4866" width="43.375" style="2" customWidth="1"/>
    <col min="4867" max="4867" width="3.375" style="2" customWidth="1"/>
    <col min="4868" max="4871" width="8.75" style="2" customWidth="1"/>
    <col min="4872" max="4872" width="13.625" style="2" customWidth="1"/>
    <col min="4873" max="4873" width="10.875" style="2" customWidth="1"/>
    <col min="4874" max="4874" width="5.125" style="2" customWidth="1"/>
    <col min="4875" max="4875" width="4.5" style="2" customWidth="1"/>
    <col min="4876" max="4876" width="24.375" style="2" customWidth="1"/>
    <col min="4877" max="4877" width="21.25" style="2" customWidth="1"/>
    <col min="4878" max="4878" width="10" style="2" customWidth="1"/>
    <col min="4879" max="4881" width="18" style="2" customWidth="1"/>
    <col min="4882" max="5113" width="9" style="2"/>
    <col min="5114" max="5114" width="4.125" style="2" customWidth="1"/>
    <col min="5115" max="5115" width="19.25" style="2" customWidth="1"/>
    <col min="5116" max="5116" width="21.375" style="2" customWidth="1"/>
    <col min="5117" max="5117" width="6.25" style="2" customWidth="1"/>
    <col min="5118" max="5118" width="4.125" style="2" customWidth="1"/>
    <col min="5119" max="5119" width="6.25" style="2" customWidth="1"/>
    <col min="5120" max="5120" width="7.125" style="2" customWidth="1"/>
    <col min="5121" max="5121" width="0" style="2" hidden="1" customWidth="1"/>
    <col min="5122" max="5122" width="43.375" style="2" customWidth="1"/>
    <col min="5123" max="5123" width="3.375" style="2" customWidth="1"/>
    <col min="5124" max="5127" width="8.75" style="2" customWidth="1"/>
    <col min="5128" max="5128" width="13.625" style="2" customWidth="1"/>
    <col min="5129" max="5129" width="10.875" style="2" customWidth="1"/>
    <col min="5130" max="5130" width="5.125" style="2" customWidth="1"/>
    <col min="5131" max="5131" width="4.5" style="2" customWidth="1"/>
    <col min="5132" max="5132" width="24.375" style="2" customWidth="1"/>
    <col min="5133" max="5133" width="21.25" style="2" customWidth="1"/>
    <col min="5134" max="5134" width="10" style="2" customWidth="1"/>
    <col min="5135" max="5137" width="18" style="2" customWidth="1"/>
    <col min="5138" max="5369" width="9" style="2"/>
    <col min="5370" max="5370" width="4.125" style="2" customWidth="1"/>
    <col min="5371" max="5371" width="19.25" style="2" customWidth="1"/>
    <col min="5372" max="5372" width="21.375" style="2" customWidth="1"/>
    <col min="5373" max="5373" width="6.25" style="2" customWidth="1"/>
    <col min="5374" max="5374" width="4.125" style="2" customWidth="1"/>
    <col min="5375" max="5375" width="6.25" style="2" customWidth="1"/>
    <col min="5376" max="5376" width="7.125" style="2" customWidth="1"/>
    <col min="5377" max="5377" width="0" style="2" hidden="1" customWidth="1"/>
    <col min="5378" max="5378" width="43.375" style="2" customWidth="1"/>
    <col min="5379" max="5379" width="3.375" style="2" customWidth="1"/>
    <col min="5380" max="5383" width="8.75" style="2" customWidth="1"/>
    <col min="5384" max="5384" width="13.625" style="2" customWidth="1"/>
    <col min="5385" max="5385" width="10.875" style="2" customWidth="1"/>
    <col min="5386" max="5386" width="5.125" style="2" customWidth="1"/>
    <col min="5387" max="5387" width="4.5" style="2" customWidth="1"/>
    <col min="5388" max="5388" width="24.375" style="2" customWidth="1"/>
    <col min="5389" max="5389" width="21.25" style="2" customWidth="1"/>
    <col min="5390" max="5390" width="10" style="2" customWidth="1"/>
    <col min="5391" max="5393" width="18" style="2" customWidth="1"/>
    <col min="5394" max="5625" width="9" style="2"/>
    <col min="5626" max="5626" width="4.125" style="2" customWidth="1"/>
    <col min="5627" max="5627" width="19.25" style="2" customWidth="1"/>
    <col min="5628" max="5628" width="21.375" style="2" customWidth="1"/>
    <col min="5629" max="5629" width="6.25" style="2" customWidth="1"/>
    <col min="5630" max="5630" width="4.125" style="2" customWidth="1"/>
    <col min="5631" max="5631" width="6.25" style="2" customWidth="1"/>
    <col min="5632" max="5632" width="7.125" style="2" customWidth="1"/>
    <col min="5633" max="5633" width="0" style="2" hidden="1" customWidth="1"/>
    <col min="5634" max="5634" width="43.375" style="2" customWidth="1"/>
    <col min="5635" max="5635" width="3.375" style="2" customWidth="1"/>
    <col min="5636" max="5639" width="8.75" style="2" customWidth="1"/>
    <col min="5640" max="5640" width="13.625" style="2" customWidth="1"/>
    <col min="5641" max="5641" width="10.875" style="2" customWidth="1"/>
    <col min="5642" max="5642" width="5.125" style="2" customWidth="1"/>
    <col min="5643" max="5643" width="4.5" style="2" customWidth="1"/>
    <col min="5644" max="5644" width="24.375" style="2" customWidth="1"/>
    <col min="5645" max="5645" width="21.25" style="2" customWidth="1"/>
    <col min="5646" max="5646" width="10" style="2" customWidth="1"/>
    <col min="5647" max="5649" width="18" style="2" customWidth="1"/>
    <col min="5650" max="5881" width="9" style="2"/>
    <col min="5882" max="5882" width="4.125" style="2" customWidth="1"/>
    <col min="5883" max="5883" width="19.25" style="2" customWidth="1"/>
    <col min="5884" max="5884" width="21.375" style="2" customWidth="1"/>
    <col min="5885" max="5885" width="6.25" style="2" customWidth="1"/>
    <col min="5886" max="5886" width="4.125" style="2" customWidth="1"/>
    <col min="5887" max="5887" width="6.25" style="2" customWidth="1"/>
    <col min="5888" max="5888" width="7.125" style="2" customWidth="1"/>
    <col min="5889" max="5889" width="0" style="2" hidden="1" customWidth="1"/>
    <col min="5890" max="5890" width="43.375" style="2" customWidth="1"/>
    <col min="5891" max="5891" width="3.375" style="2" customWidth="1"/>
    <col min="5892" max="5895" width="8.75" style="2" customWidth="1"/>
    <col min="5896" max="5896" width="13.625" style="2" customWidth="1"/>
    <col min="5897" max="5897" width="10.875" style="2" customWidth="1"/>
    <col min="5898" max="5898" width="5.125" style="2" customWidth="1"/>
    <col min="5899" max="5899" width="4.5" style="2" customWidth="1"/>
    <col min="5900" max="5900" width="24.375" style="2" customWidth="1"/>
    <col min="5901" max="5901" width="21.25" style="2" customWidth="1"/>
    <col min="5902" max="5902" width="10" style="2" customWidth="1"/>
    <col min="5903" max="5905" width="18" style="2" customWidth="1"/>
    <col min="5906" max="6137" width="9" style="2"/>
    <col min="6138" max="6138" width="4.125" style="2" customWidth="1"/>
    <col min="6139" max="6139" width="19.25" style="2" customWidth="1"/>
    <col min="6140" max="6140" width="21.375" style="2" customWidth="1"/>
    <col min="6141" max="6141" width="6.25" style="2" customWidth="1"/>
    <col min="6142" max="6142" width="4.125" style="2" customWidth="1"/>
    <col min="6143" max="6143" width="6.25" style="2" customWidth="1"/>
    <col min="6144" max="6144" width="7.125" style="2" customWidth="1"/>
    <col min="6145" max="6145" width="0" style="2" hidden="1" customWidth="1"/>
    <col min="6146" max="6146" width="43.375" style="2" customWidth="1"/>
    <col min="6147" max="6147" width="3.375" style="2" customWidth="1"/>
    <col min="6148" max="6151" width="8.75" style="2" customWidth="1"/>
    <col min="6152" max="6152" width="13.625" style="2" customWidth="1"/>
    <col min="6153" max="6153" width="10.875" style="2" customWidth="1"/>
    <col min="6154" max="6154" width="5.125" style="2" customWidth="1"/>
    <col min="6155" max="6155" width="4.5" style="2" customWidth="1"/>
    <col min="6156" max="6156" width="24.375" style="2" customWidth="1"/>
    <col min="6157" max="6157" width="21.25" style="2" customWidth="1"/>
    <col min="6158" max="6158" width="10" style="2" customWidth="1"/>
    <col min="6159" max="6161" width="18" style="2" customWidth="1"/>
    <col min="6162" max="6393" width="9" style="2"/>
    <col min="6394" max="6394" width="4.125" style="2" customWidth="1"/>
    <col min="6395" max="6395" width="19.25" style="2" customWidth="1"/>
    <col min="6396" max="6396" width="21.375" style="2" customWidth="1"/>
    <col min="6397" max="6397" width="6.25" style="2" customWidth="1"/>
    <col min="6398" max="6398" width="4.125" style="2" customWidth="1"/>
    <col min="6399" max="6399" width="6.25" style="2" customWidth="1"/>
    <col min="6400" max="6400" width="7.125" style="2" customWidth="1"/>
    <col min="6401" max="6401" width="0" style="2" hidden="1" customWidth="1"/>
    <col min="6402" max="6402" width="43.375" style="2" customWidth="1"/>
    <col min="6403" max="6403" width="3.375" style="2" customWidth="1"/>
    <col min="6404" max="6407" width="8.75" style="2" customWidth="1"/>
    <col min="6408" max="6408" width="13.625" style="2" customWidth="1"/>
    <col min="6409" max="6409" width="10.875" style="2" customWidth="1"/>
    <col min="6410" max="6410" width="5.125" style="2" customWidth="1"/>
    <col min="6411" max="6411" width="4.5" style="2" customWidth="1"/>
    <col min="6412" max="6412" width="24.375" style="2" customWidth="1"/>
    <col min="6413" max="6413" width="21.25" style="2" customWidth="1"/>
    <col min="6414" max="6414" width="10" style="2" customWidth="1"/>
    <col min="6415" max="6417" width="18" style="2" customWidth="1"/>
    <col min="6418" max="6649" width="9" style="2"/>
    <col min="6650" max="6650" width="4.125" style="2" customWidth="1"/>
    <col min="6651" max="6651" width="19.25" style="2" customWidth="1"/>
    <col min="6652" max="6652" width="21.375" style="2" customWidth="1"/>
    <col min="6653" max="6653" width="6.25" style="2" customWidth="1"/>
    <col min="6654" max="6654" width="4.125" style="2" customWidth="1"/>
    <col min="6655" max="6655" width="6.25" style="2" customWidth="1"/>
    <col min="6656" max="6656" width="7.125" style="2" customWidth="1"/>
    <col min="6657" max="6657" width="0" style="2" hidden="1" customWidth="1"/>
    <col min="6658" max="6658" width="43.375" style="2" customWidth="1"/>
    <col min="6659" max="6659" width="3.375" style="2" customWidth="1"/>
    <col min="6660" max="6663" width="8.75" style="2" customWidth="1"/>
    <col min="6664" max="6664" width="13.625" style="2" customWidth="1"/>
    <col min="6665" max="6665" width="10.875" style="2" customWidth="1"/>
    <col min="6666" max="6666" width="5.125" style="2" customWidth="1"/>
    <col min="6667" max="6667" width="4.5" style="2" customWidth="1"/>
    <col min="6668" max="6668" width="24.375" style="2" customWidth="1"/>
    <col min="6669" max="6669" width="21.25" style="2" customWidth="1"/>
    <col min="6670" max="6670" width="10" style="2" customWidth="1"/>
    <col min="6671" max="6673" width="18" style="2" customWidth="1"/>
    <col min="6674" max="6905" width="9" style="2"/>
    <col min="6906" max="6906" width="4.125" style="2" customWidth="1"/>
    <col min="6907" max="6907" width="19.25" style="2" customWidth="1"/>
    <col min="6908" max="6908" width="21.375" style="2" customWidth="1"/>
    <col min="6909" max="6909" width="6.25" style="2" customWidth="1"/>
    <col min="6910" max="6910" width="4.125" style="2" customWidth="1"/>
    <col min="6911" max="6911" width="6.25" style="2" customWidth="1"/>
    <col min="6912" max="6912" width="7.125" style="2" customWidth="1"/>
    <col min="6913" max="6913" width="0" style="2" hidden="1" customWidth="1"/>
    <col min="6914" max="6914" width="43.375" style="2" customWidth="1"/>
    <col min="6915" max="6915" width="3.375" style="2" customWidth="1"/>
    <col min="6916" max="6919" width="8.75" style="2" customWidth="1"/>
    <col min="6920" max="6920" width="13.625" style="2" customWidth="1"/>
    <col min="6921" max="6921" width="10.875" style="2" customWidth="1"/>
    <col min="6922" max="6922" width="5.125" style="2" customWidth="1"/>
    <col min="6923" max="6923" width="4.5" style="2" customWidth="1"/>
    <col min="6924" max="6924" width="24.375" style="2" customWidth="1"/>
    <col min="6925" max="6925" width="21.25" style="2" customWidth="1"/>
    <col min="6926" max="6926" width="10" style="2" customWidth="1"/>
    <col min="6927" max="6929" width="18" style="2" customWidth="1"/>
    <col min="6930" max="7161" width="9" style="2"/>
    <col min="7162" max="7162" width="4.125" style="2" customWidth="1"/>
    <col min="7163" max="7163" width="19.25" style="2" customWidth="1"/>
    <col min="7164" max="7164" width="21.375" style="2" customWidth="1"/>
    <col min="7165" max="7165" width="6.25" style="2" customWidth="1"/>
    <col min="7166" max="7166" width="4.125" style="2" customWidth="1"/>
    <col min="7167" max="7167" width="6.25" style="2" customWidth="1"/>
    <col min="7168" max="7168" width="7.125" style="2" customWidth="1"/>
    <col min="7169" max="7169" width="0" style="2" hidden="1" customWidth="1"/>
    <col min="7170" max="7170" width="43.375" style="2" customWidth="1"/>
    <col min="7171" max="7171" width="3.375" style="2" customWidth="1"/>
    <col min="7172" max="7175" width="8.75" style="2" customWidth="1"/>
    <col min="7176" max="7176" width="13.625" style="2" customWidth="1"/>
    <col min="7177" max="7177" width="10.875" style="2" customWidth="1"/>
    <col min="7178" max="7178" width="5.125" style="2" customWidth="1"/>
    <col min="7179" max="7179" width="4.5" style="2" customWidth="1"/>
    <col min="7180" max="7180" width="24.375" style="2" customWidth="1"/>
    <col min="7181" max="7181" width="21.25" style="2" customWidth="1"/>
    <col min="7182" max="7182" width="10" style="2" customWidth="1"/>
    <col min="7183" max="7185" width="18" style="2" customWidth="1"/>
    <col min="7186" max="7417" width="9" style="2"/>
    <col min="7418" max="7418" width="4.125" style="2" customWidth="1"/>
    <col min="7419" max="7419" width="19.25" style="2" customWidth="1"/>
    <col min="7420" max="7420" width="21.375" style="2" customWidth="1"/>
    <col min="7421" max="7421" width="6.25" style="2" customWidth="1"/>
    <col min="7422" max="7422" width="4.125" style="2" customWidth="1"/>
    <col min="7423" max="7423" width="6.25" style="2" customWidth="1"/>
    <col min="7424" max="7424" width="7.125" style="2" customWidth="1"/>
    <col min="7425" max="7425" width="0" style="2" hidden="1" customWidth="1"/>
    <col min="7426" max="7426" width="43.375" style="2" customWidth="1"/>
    <col min="7427" max="7427" width="3.375" style="2" customWidth="1"/>
    <col min="7428" max="7431" width="8.75" style="2" customWidth="1"/>
    <col min="7432" max="7432" width="13.625" style="2" customWidth="1"/>
    <col min="7433" max="7433" width="10.875" style="2" customWidth="1"/>
    <col min="7434" max="7434" width="5.125" style="2" customWidth="1"/>
    <col min="7435" max="7435" width="4.5" style="2" customWidth="1"/>
    <col min="7436" max="7436" width="24.375" style="2" customWidth="1"/>
    <col min="7437" max="7437" width="21.25" style="2" customWidth="1"/>
    <col min="7438" max="7438" width="10" style="2" customWidth="1"/>
    <col min="7439" max="7441" width="18" style="2" customWidth="1"/>
    <col min="7442" max="7673" width="9" style="2"/>
    <col min="7674" max="7674" width="4.125" style="2" customWidth="1"/>
    <col min="7675" max="7675" width="19.25" style="2" customWidth="1"/>
    <col min="7676" max="7676" width="21.375" style="2" customWidth="1"/>
    <col min="7677" max="7677" width="6.25" style="2" customWidth="1"/>
    <col min="7678" max="7678" width="4.125" style="2" customWidth="1"/>
    <col min="7679" max="7679" width="6.25" style="2" customWidth="1"/>
    <col min="7680" max="7680" width="7.125" style="2" customWidth="1"/>
    <col min="7681" max="7681" width="0" style="2" hidden="1" customWidth="1"/>
    <col min="7682" max="7682" width="43.375" style="2" customWidth="1"/>
    <col min="7683" max="7683" width="3.375" style="2" customWidth="1"/>
    <col min="7684" max="7687" width="8.75" style="2" customWidth="1"/>
    <col min="7688" max="7688" width="13.625" style="2" customWidth="1"/>
    <col min="7689" max="7689" width="10.875" style="2" customWidth="1"/>
    <col min="7690" max="7690" width="5.125" style="2" customWidth="1"/>
    <col min="7691" max="7691" width="4.5" style="2" customWidth="1"/>
    <col min="7692" max="7692" width="24.375" style="2" customWidth="1"/>
    <col min="7693" max="7693" width="21.25" style="2" customWidth="1"/>
    <col min="7694" max="7694" width="10" style="2" customWidth="1"/>
    <col min="7695" max="7697" width="18" style="2" customWidth="1"/>
    <col min="7698" max="7929" width="9" style="2"/>
    <col min="7930" max="7930" width="4.125" style="2" customWidth="1"/>
    <col min="7931" max="7931" width="19.25" style="2" customWidth="1"/>
    <col min="7932" max="7932" width="21.375" style="2" customWidth="1"/>
    <col min="7933" max="7933" width="6.25" style="2" customWidth="1"/>
    <col min="7934" max="7934" width="4.125" style="2" customWidth="1"/>
    <col min="7935" max="7935" width="6.25" style="2" customWidth="1"/>
    <col min="7936" max="7936" width="7.125" style="2" customWidth="1"/>
    <col min="7937" max="7937" width="0" style="2" hidden="1" customWidth="1"/>
    <col min="7938" max="7938" width="43.375" style="2" customWidth="1"/>
    <col min="7939" max="7939" width="3.375" style="2" customWidth="1"/>
    <col min="7940" max="7943" width="8.75" style="2" customWidth="1"/>
    <col min="7944" max="7944" width="13.625" style="2" customWidth="1"/>
    <col min="7945" max="7945" width="10.875" style="2" customWidth="1"/>
    <col min="7946" max="7946" width="5.125" style="2" customWidth="1"/>
    <col min="7947" max="7947" width="4.5" style="2" customWidth="1"/>
    <col min="7948" max="7948" width="24.375" style="2" customWidth="1"/>
    <col min="7949" max="7949" width="21.25" style="2" customWidth="1"/>
    <col min="7950" max="7950" width="10" style="2" customWidth="1"/>
    <col min="7951" max="7953" width="18" style="2" customWidth="1"/>
    <col min="7954" max="8185" width="9" style="2"/>
    <col min="8186" max="8186" width="4.125" style="2" customWidth="1"/>
    <col min="8187" max="8187" width="19.25" style="2" customWidth="1"/>
    <col min="8188" max="8188" width="21.375" style="2" customWidth="1"/>
    <col min="8189" max="8189" width="6.25" style="2" customWidth="1"/>
    <col min="8190" max="8190" width="4.125" style="2" customWidth="1"/>
    <col min="8191" max="8191" width="6.25" style="2" customWidth="1"/>
    <col min="8192" max="8192" width="7.125" style="2" customWidth="1"/>
    <col min="8193" max="8193" width="0" style="2" hidden="1" customWidth="1"/>
    <col min="8194" max="8194" width="43.375" style="2" customWidth="1"/>
    <col min="8195" max="8195" width="3.375" style="2" customWidth="1"/>
    <col min="8196" max="8199" width="8.75" style="2" customWidth="1"/>
    <col min="8200" max="8200" width="13.625" style="2" customWidth="1"/>
    <col min="8201" max="8201" width="10.875" style="2" customWidth="1"/>
    <col min="8202" max="8202" width="5.125" style="2" customWidth="1"/>
    <col min="8203" max="8203" width="4.5" style="2" customWidth="1"/>
    <col min="8204" max="8204" width="24.375" style="2" customWidth="1"/>
    <col min="8205" max="8205" width="21.25" style="2" customWidth="1"/>
    <col min="8206" max="8206" width="10" style="2" customWidth="1"/>
    <col min="8207" max="8209" width="18" style="2" customWidth="1"/>
    <col min="8210" max="8441" width="9" style="2"/>
    <col min="8442" max="8442" width="4.125" style="2" customWidth="1"/>
    <col min="8443" max="8443" width="19.25" style="2" customWidth="1"/>
    <col min="8444" max="8444" width="21.375" style="2" customWidth="1"/>
    <col min="8445" max="8445" width="6.25" style="2" customWidth="1"/>
    <col min="8446" max="8446" width="4.125" style="2" customWidth="1"/>
    <col min="8447" max="8447" width="6.25" style="2" customWidth="1"/>
    <col min="8448" max="8448" width="7.125" style="2" customWidth="1"/>
    <col min="8449" max="8449" width="0" style="2" hidden="1" customWidth="1"/>
    <col min="8450" max="8450" width="43.375" style="2" customWidth="1"/>
    <col min="8451" max="8451" width="3.375" style="2" customWidth="1"/>
    <col min="8452" max="8455" width="8.75" style="2" customWidth="1"/>
    <col min="8456" max="8456" width="13.625" style="2" customWidth="1"/>
    <col min="8457" max="8457" width="10.875" style="2" customWidth="1"/>
    <col min="8458" max="8458" width="5.125" style="2" customWidth="1"/>
    <col min="8459" max="8459" width="4.5" style="2" customWidth="1"/>
    <col min="8460" max="8460" width="24.375" style="2" customWidth="1"/>
    <col min="8461" max="8461" width="21.25" style="2" customWidth="1"/>
    <col min="8462" max="8462" width="10" style="2" customWidth="1"/>
    <col min="8463" max="8465" width="18" style="2" customWidth="1"/>
    <col min="8466" max="8697" width="9" style="2"/>
    <col min="8698" max="8698" width="4.125" style="2" customWidth="1"/>
    <col min="8699" max="8699" width="19.25" style="2" customWidth="1"/>
    <col min="8700" max="8700" width="21.375" style="2" customWidth="1"/>
    <col min="8701" max="8701" width="6.25" style="2" customWidth="1"/>
    <col min="8702" max="8702" width="4.125" style="2" customWidth="1"/>
    <col min="8703" max="8703" width="6.25" style="2" customWidth="1"/>
    <col min="8704" max="8704" width="7.125" style="2" customWidth="1"/>
    <col min="8705" max="8705" width="0" style="2" hidden="1" customWidth="1"/>
    <col min="8706" max="8706" width="43.375" style="2" customWidth="1"/>
    <col min="8707" max="8707" width="3.375" style="2" customWidth="1"/>
    <col min="8708" max="8711" width="8.75" style="2" customWidth="1"/>
    <col min="8712" max="8712" width="13.625" style="2" customWidth="1"/>
    <col min="8713" max="8713" width="10.875" style="2" customWidth="1"/>
    <col min="8714" max="8714" width="5.125" style="2" customWidth="1"/>
    <col min="8715" max="8715" width="4.5" style="2" customWidth="1"/>
    <col min="8716" max="8716" width="24.375" style="2" customWidth="1"/>
    <col min="8717" max="8717" width="21.25" style="2" customWidth="1"/>
    <col min="8718" max="8718" width="10" style="2" customWidth="1"/>
    <col min="8719" max="8721" width="18" style="2" customWidth="1"/>
    <col min="8722" max="8953" width="9" style="2"/>
    <col min="8954" max="8954" width="4.125" style="2" customWidth="1"/>
    <col min="8955" max="8955" width="19.25" style="2" customWidth="1"/>
    <col min="8956" max="8956" width="21.375" style="2" customWidth="1"/>
    <col min="8957" max="8957" width="6.25" style="2" customWidth="1"/>
    <col min="8958" max="8958" width="4.125" style="2" customWidth="1"/>
    <col min="8959" max="8959" width="6.25" style="2" customWidth="1"/>
    <col min="8960" max="8960" width="7.125" style="2" customWidth="1"/>
    <col min="8961" max="8961" width="0" style="2" hidden="1" customWidth="1"/>
    <col min="8962" max="8962" width="43.375" style="2" customWidth="1"/>
    <col min="8963" max="8963" width="3.375" style="2" customWidth="1"/>
    <col min="8964" max="8967" width="8.75" style="2" customWidth="1"/>
    <col min="8968" max="8968" width="13.625" style="2" customWidth="1"/>
    <col min="8969" max="8969" width="10.875" style="2" customWidth="1"/>
    <col min="8970" max="8970" width="5.125" style="2" customWidth="1"/>
    <col min="8971" max="8971" width="4.5" style="2" customWidth="1"/>
    <col min="8972" max="8972" width="24.375" style="2" customWidth="1"/>
    <col min="8973" max="8973" width="21.25" style="2" customWidth="1"/>
    <col min="8974" max="8974" width="10" style="2" customWidth="1"/>
    <col min="8975" max="8977" width="18" style="2" customWidth="1"/>
    <col min="8978" max="9209" width="9" style="2"/>
    <col min="9210" max="9210" width="4.125" style="2" customWidth="1"/>
    <col min="9211" max="9211" width="19.25" style="2" customWidth="1"/>
    <col min="9212" max="9212" width="21.375" style="2" customWidth="1"/>
    <col min="9213" max="9213" width="6.25" style="2" customWidth="1"/>
    <col min="9214" max="9214" width="4.125" style="2" customWidth="1"/>
    <col min="9215" max="9215" width="6.25" style="2" customWidth="1"/>
    <col min="9216" max="9216" width="7.125" style="2" customWidth="1"/>
    <col min="9217" max="9217" width="0" style="2" hidden="1" customWidth="1"/>
    <col min="9218" max="9218" width="43.375" style="2" customWidth="1"/>
    <col min="9219" max="9219" width="3.375" style="2" customWidth="1"/>
    <col min="9220" max="9223" width="8.75" style="2" customWidth="1"/>
    <col min="9224" max="9224" width="13.625" style="2" customWidth="1"/>
    <col min="9225" max="9225" width="10.875" style="2" customWidth="1"/>
    <col min="9226" max="9226" width="5.125" style="2" customWidth="1"/>
    <col min="9227" max="9227" width="4.5" style="2" customWidth="1"/>
    <col min="9228" max="9228" width="24.375" style="2" customWidth="1"/>
    <col min="9229" max="9229" width="21.25" style="2" customWidth="1"/>
    <col min="9230" max="9230" width="10" style="2" customWidth="1"/>
    <col min="9231" max="9233" width="18" style="2" customWidth="1"/>
    <col min="9234" max="9465" width="9" style="2"/>
    <col min="9466" max="9466" width="4.125" style="2" customWidth="1"/>
    <col min="9467" max="9467" width="19.25" style="2" customWidth="1"/>
    <col min="9468" max="9468" width="21.375" style="2" customWidth="1"/>
    <col min="9469" max="9469" width="6.25" style="2" customWidth="1"/>
    <col min="9470" max="9470" width="4.125" style="2" customWidth="1"/>
    <col min="9471" max="9471" width="6.25" style="2" customWidth="1"/>
    <col min="9472" max="9472" width="7.125" style="2" customWidth="1"/>
    <col min="9473" max="9473" width="0" style="2" hidden="1" customWidth="1"/>
    <col min="9474" max="9474" width="43.375" style="2" customWidth="1"/>
    <col min="9475" max="9475" width="3.375" style="2" customWidth="1"/>
    <col min="9476" max="9479" width="8.75" style="2" customWidth="1"/>
    <col min="9480" max="9480" width="13.625" style="2" customWidth="1"/>
    <col min="9481" max="9481" width="10.875" style="2" customWidth="1"/>
    <col min="9482" max="9482" width="5.125" style="2" customWidth="1"/>
    <col min="9483" max="9483" width="4.5" style="2" customWidth="1"/>
    <col min="9484" max="9484" width="24.375" style="2" customWidth="1"/>
    <col min="9485" max="9485" width="21.25" style="2" customWidth="1"/>
    <col min="9486" max="9486" width="10" style="2" customWidth="1"/>
    <col min="9487" max="9489" width="18" style="2" customWidth="1"/>
    <col min="9490" max="9721" width="9" style="2"/>
    <col min="9722" max="9722" width="4.125" style="2" customWidth="1"/>
    <col min="9723" max="9723" width="19.25" style="2" customWidth="1"/>
    <col min="9724" max="9724" width="21.375" style="2" customWidth="1"/>
    <col min="9725" max="9725" width="6.25" style="2" customWidth="1"/>
    <col min="9726" max="9726" width="4.125" style="2" customWidth="1"/>
    <col min="9727" max="9727" width="6.25" style="2" customWidth="1"/>
    <col min="9728" max="9728" width="7.125" style="2" customWidth="1"/>
    <col min="9729" max="9729" width="0" style="2" hidden="1" customWidth="1"/>
    <col min="9730" max="9730" width="43.375" style="2" customWidth="1"/>
    <col min="9731" max="9731" width="3.375" style="2" customWidth="1"/>
    <col min="9732" max="9735" width="8.75" style="2" customWidth="1"/>
    <col min="9736" max="9736" width="13.625" style="2" customWidth="1"/>
    <col min="9737" max="9737" width="10.875" style="2" customWidth="1"/>
    <col min="9738" max="9738" width="5.125" style="2" customWidth="1"/>
    <col min="9739" max="9739" width="4.5" style="2" customWidth="1"/>
    <col min="9740" max="9740" width="24.375" style="2" customWidth="1"/>
    <col min="9741" max="9741" width="21.25" style="2" customWidth="1"/>
    <col min="9742" max="9742" width="10" style="2" customWidth="1"/>
    <col min="9743" max="9745" width="18" style="2" customWidth="1"/>
    <col min="9746" max="9977" width="9" style="2"/>
    <col min="9978" max="9978" width="4.125" style="2" customWidth="1"/>
    <col min="9979" max="9979" width="19.25" style="2" customWidth="1"/>
    <col min="9980" max="9980" width="21.375" style="2" customWidth="1"/>
    <col min="9981" max="9981" width="6.25" style="2" customWidth="1"/>
    <col min="9982" max="9982" width="4.125" style="2" customWidth="1"/>
    <col min="9983" max="9983" width="6.25" style="2" customWidth="1"/>
    <col min="9984" max="9984" width="7.125" style="2" customWidth="1"/>
    <col min="9985" max="9985" width="0" style="2" hidden="1" customWidth="1"/>
    <col min="9986" max="9986" width="43.375" style="2" customWidth="1"/>
    <col min="9987" max="9987" width="3.375" style="2" customWidth="1"/>
    <col min="9988" max="9991" width="8.75" style="2" customWidth="1"/>
    <col min="9992" max="9992" width="13.625" style="2" customWidth="1"/>
    <col min="9993" max="9993" width="10.875" style="2" customWidth="1"/>
    <col min="9994" max="9994" width="5.125" style="2" customWidth="1"/>
    <col min="9995" max="9995" width="4.5" style="2" customWidth="1"/>
    <col min="9996" max="9996" width="24.375" style="2" customWidth="1"/>
    <col min="9997" max="9997" width="21.25" style="2" customWidth="1"/>
    <col min="9998" max="9998" width="10" style="2" customWidth="1"/>
    <col min="9999" max="10001" width="18" style="2" customWidth="1"/>
    <col min="10002" max="10233" width="9" style="2"/>
    <col min="10234" max="10234" width="4.125" style="2" customWidth="1"/>
    <col min="10235" max="10235" width="19.25" style="2" customWidth="1"/>
    <col min="10236" max="10236" width="21.375" style="2" customWidth="1"/>
    <col min="10237" max="10237" width="6.25" style="2" customWidth="1"/>
    <col min="10238" max="10238" width="4.125" style="2" customWidth="1"/>
    <col min="10239" max="10239" width="6.25" style="2" customWidth="1"/>
    <col min="10240" max="10240" width="7.125" style="2" customWidth="1"/>
    <col min="10241" max="10241" width="0" style="2" hidden="1" customWidth="1"/>
    <col min="10242" max="10242" width="43.375" style="2" customWidth="1"/>
    <col min="10243" max="10243" width="3.375" style="2" customWidth="1"/>
    <col min="10244" max="10247" width="8.75" style="2" customWidth="1"/>
    <col min="10248" max="10248" width="13.625" style="2" customWidth="1"/>
    <col min="10249" max="10249" width="10.875" style="2" customWidth="1"/>
    <col min="10250" max="10250" width="5.125" style="2" customWidth="1"/>
    <col min="10251" max="10251" width="4.5" style="2" customWidth="1"/>
    <col min="10252" max="10252" width="24.375" style="2" customWidth="1"/>
    <col min="10253" max="10253" width="21.25" style="2" customWidth="1"/>
    <col min="10254" max="10254" width="10" style="2" customWidth="1"/>
    <col min="10255" max="10257" width="18" style="2" customWidth="1"/>
    <col min="10258" max="10489" width="9" style="2"/>
    <col min="10490" max="10490" width="4.125" style="2" customWidth="1"/>
    <col min="10491" max="10491" width="19.25" style="2" customWidth="1"/>
    <col min="10492" max="10492" width="21.375" style="2" customWidth="1"/>
    <col min="10493" max="10493" width="6.25" style="2" customWidth="1"/>
    <col min="10494" max="10494" width="4.125" style="2" customWidth="1"/>
    <col min="10495" max="10495" width="6.25" style="2" customWidth="1"/>
    <col min="10496" max="10496" width="7.125" style="2" customWidth="1"/>
    <col min="10497" max="10497" width="0" style="2" hidden="1" customWidth="1"/>
    <col min="10498" max="10498" width="43.375" style="2" customWidth="1"/>
    <col min="10499" max="10499" width="3.375" style="2" customWidth="1"/>
    <col min="10500" max="10503" width="8.75" style="2" customWidth="1"/>
    <col min="10504" max="10504" width="13.625" style="2" customWidth="1"/>
    <col min="10505" max="10505" width="10.875" style="2" customWidth="1"/>
    <col min="10506" max="10506" width="5.125" style="2" customWidth="1"/>
    <col min="10507" max="10507" width="4.5" style="2" customWidth="1"/>
    <col min="10508" max="10508" width="24.375" style="2" customWidth="1"/>
    <col min="10509" max="10509" width="21.25" style="2" customWidth="1"/>
    <col min="10510" max="10510" width="10" style="2" customWidth="1"/>
    <col min="10511" max="10513" width="18" style="2" customWidth="1"/>
    <col min="10514" max="10745" width="9" style="2"/>
    <col min="10746" max="10746" width="4.125" style="2" customWidth="1"/>
    <col min="10747" max="10747" width="19.25" style="2" customWidth="1"/>
    <col min="10748" max="10748" width="21.375" style="2" customWidth="1"/>
    <col min="10749" max="10749" width="6.25" style="2" customWidth="1"/>
    <col min="10750" max="10750" width="4.125" style="2" customWidth="1"/>
    <col min="10751" max="10751" width="6.25" style="2" customWidth="1"/>
    <col min="10752" max="10752" width="7.125" style="2" customWidth="1"/>
    <col min="10753" max="10753" width="0" style="2" hidden="1" customWidth="1"/>
    <col min="10754" max="10754" width="43.375" style="2" customWidth="1"/>
    <col min="10755" max="10755" width="3.375" style="2" customWidth="1"/>
    <col min="10756" max="10759" width="8.75" style="2" customWidth="1"/>
    <col min="10760" max="10760" width="13.625" style="2" customWidth="1"/>
    <col min="10761" max="10761" width="10.875" style="2" customWidth="1"/>
    <col min="10762" max="10762" width="5.125" style="2" customWidth="1"/>
    <col min="10763" max="10763" width="4.5" style="2" customWidth="1"/>
    <col min="10764" max="10764" width="24.375" style="2" customWidth="1"/>
    <col min="10765" max="10765" width="21.25" style="2" customWidth="1"/>
    <col min="10766" max="10766" width="10" style="2" customWidth="1"/>
    <col min="10767" max="10769" width="18" style="2" customWidth="1"/>
    <col min="10770" max="11001" width="9" style="2"/>
    <col min="11002" max="11002" width="4.125" style="2" customWidth="1"/>
    <col min="11003" max="11003" width="19.25" style="2" customWidth="1"/>
    <col min="11004" max="11004" width="21.375" style="2" customWidth="1"/>
    <col min="11005" max="11005" width="6.25" style="2" customWidth="1"/>
    <col min="11006" max="11006" width="4.125" style="2" customWidth="1"/>
    <col min="11007" max="11007" width="6.25" style="2" customWidth="1"/>
    <col min="11008" max="11008" width="7.125" style="2" customWidth="1"/>
    <col min="11009" max="11009" width="0" style="2" hidden="1" customWidth="1"/>
    <col min="11010" max="11010" width="43.375" style="2" customWidth="1"/>
    <col min="11011" max="11011" width="3.375" style="2" customWidth="1"/>
    <col min="11012" max="11015" width="8.75" style="2" customWidth="1"/>
    <col min="11016" max="11016" width="13.625" style="2" customWidth="1"/>
    <col min="11017" max="11017" width="10.875" style="2" customWidth="1"/>
    <col min="11018" max="11018" width="5.125" style="2" customWidth="1"/>
    <col min="11019" max="11019" width="4.5" style="2" customWidth="1"/>
    <col min="11020" max="11020" width="24.375" style="2" customWidth="1"/>
    <col min="11021" max="11021" width="21.25" style="2" customWidth="1"/>
    <col min="11022" max="11022" width="10" style="2" customWidth="1"/>
    <col min="11023" max="11025" width="18" style="2" customWidth="1"/>
    <col min="11026" max="11257" width="9" style="2"/>
    <col min="11258" max="11258" width="4.125" style="2" customWidth="1"/>
    <col min="11259" max="11259" width="19.25" style="2" customWidth="1"/>
    <col min="11260" max="11260" width="21.375" style="2" customWidth="1"/>
    <col min="11261" max="11261" width="6.25" style="2" customWidth="1"/>
    <col min="11262" max="11262" width="4.125" style="2" customWidth="1"/>
    <col min="11263" max="11263" width="6.25" style="2" customWidth="1"/>
    <col min="11264" max="11264" width="7.125" style="2" customWidth="1"/>
    <col min="11265" max="11265" width="0" style="2" hidden="1" customWidth="1"/>
    <col min="11266" max="11266" width="43.375" style="2" customWidth="1"/>
    <col min="11267" max="11267" width="3.375" style="2" customWidth="1"/>
    <col min="11268" max="11271" width="8.75" style="2" customWidth="1"/>
    <col min="11272" max="11272" width="13.625" style="2" customWidth="1"/>
    <col min="11273" max="11273" width="10.875" style="2" customWidth="1"/>
    <col min="11274" max="11274" width="5.125" style="2" customWidth="1"/>
    <col min="11275" max="11275" width="4.5" style="2" customWidth="1"/>
    <col min="11276" max="11276" width="24.375" style="2" customWidth="1"/>
    <col min="11277" max="11277" width="21.25" style="2" customWidth="1"/>
    <col min="11278" max="11278" width="10" style="2" customWidth="1"/>
    <col min="11279" max="11281" width="18" style="2" customWidth="1"/>
    <col min="11282" max="11513" width="9" style="2"/>
    <col min="11514" max="11514" width="4.125" style="2" customWidth="1"/>
    <col min="11515" max="11515" width="19.25" style="2" customWidth="1"/>
    <col min="11516" max="11516" width="21.375" style="2" customWidth="1"/>
    <col min="11517" max="11517" width="6.25" style="2" customWidth="1"/>
    <col min="11518" max="11518" width="4.125" style="2" customWidth="1"/>
    <col min="11519" max="11519" width="6.25" style="2" customWidth="1"/>
    <col min="11520" max="11520" width="7.125" style="2" customWidth="1"/>
    <col min="11521" max="11521" width="0" style="2" hidden="1" customWidth="1"/>
    <col min="11522" max="11522" width="43.375" style="2" customWidth="1"/>
    <col min="11523" max="11523" width="3.375" style="2" customWidth="1"/>
    <col min="11524" max="11527" width="8.75" style="2" customWidth="1"/>
    <col min="11528" max="11528" width="13.625" style="2" customWidth="1"/>
    <col min="11529" max="11529" width="10.875" style="2" customWidth="1"/>
    <col min="11530" max="11530" width="5.125" style="2" customWidth="1"/>
    <col min="11531" max="11531" width="4.5" style="2" customWidth="1"/>
    <col min="11532" max="11532" width="24.375" style="2" customWidth="1"/>
    <col min="11533" max="11533" width="21.25" style="2" customWidth="1"/>
    <col min="11534" max="11534" width="10" style="2" customWidth="1"/>
    <col min="11535" max="11537" width="18" style="2" customWidth="1"/>
    <col min="11538" max="11769" width="9" style="2"/>
    <col min="11770" max="11770" width="4.125" style="2" customWidth="1"/>
    <col min="11771" max="11771" width="19.25" style="2" customWidth="1"/>
    <col min="11772" max="11772" width="21.375" style="2" customWidth="1"/>
    <col min="11773" max="11773" width="6.25" style="2" customWidth="1"/>
    <col min="11774" max="11774" width="4.125" style="2" customWidth="1"/>
    <col min="11775" max="11775" width="6.25" style="2" customWidth="1"/>
    <col min="11776" max="11776" width="7.125" style="2" customWidth="1"/>
    <col min="11777" max="11777" width="0" style="2" hidden="1" customWidth="1"/>
    <col min="11778" max="11778" width="43.375" style="2" customWidth="1"/>
    <col min="11779" max="11779" width="3.375" style="2" customWidth="1"/>
    <col min="11780" max="11783" width="8.75" style="2" customWidth="1"/>
    <col min="11784" max="11784" width="13.625" style="2" customWidth="1"/>
    <col min="11785" max="11785" width="10.875" style="2" customWidth="1"/>
    <col min="11786" max="11786" width="5.125" style="2" customWidth="1"/>
    <col min="11787" max="11787" width="4.5" style="2" customWidth="1"/>
    <col min="11788" max="11788" width="24.375" style="2" customWidth="1"/>
    <col min="11789" max="11789" width="21.25" style="2" customWidth="1"/>
    <col min="11790" max="11790" width="10" style="2" customWidth="1"/>
    <col min="11791" max="11793" width="18" style="2" customWidth="1"/>
    <col min="11794" max="12025" width="9" style="2"/>
    <col min="12026" max="12026" width="4.125" style="2" customWidth="1"/>
    <col min="12027" max="12027" width="19.25" style="2" customWidth="1"/>
    <col min="12028" max="12028" width="21.375" style="2" customWidth="1"/>
    <col min="12029" max="12029" width="6.25" style="2" customWidth="1"/>
    <col min="12030" max="12030" width="4.125" style="2" customWidth="1"/>
    <col min="12031" max="12031" width="6.25" style="2" customWidth="1"/>
    <col min="12032" max="12032" width="7.125" style="2" customWidth="1"/>
    <col min="12033" max="12033" width="0" style="2" hidden="1" customWidth="1"/>
    <col min="12034" max="12034" width="43.375" style="2" customWidth="1"/>
    <col min="12035" max="12035" width="3.375" style="2" customWidth="1"/>
    <col min="12036" max="12039" width="8.75" style="2" customWidth="1"/>
    <col min="12040" max="12040" width="13.625" style="2" customWidth="1"/>
    <col min="12041" max="12041" width="10.875" style="2" customWidth="1"/>
    <col min="12042" max="12042" width="5.125" style="2" customWidth="1"/>
    <col min="12043" max="12043" width="4.5" style="2" customWidth="1"/>
    <col min="12044" max="12044" width="24.375" style="2" customWidth="1"/>
    <col min="12045" max="12045" width="21.25" style="2" customWidth="1"/>
    <col min="12046" max="12046" width="10" style="2" customWidth="1"/>
    <col min="12047" max="12049" width="18" style="2" customWidth="1"/>
    <col min="12050" max="12281" width="9" style="2"/>
    <col min="12282" max="12282" width="4.125" style="2" customWidth="1"/>
    <col min="12283" max="12283" width="19.25" style="2" customWidth="1"/>
    <col min="12284" max="12284" width="21.375" style="2" customWidth="1"/>
    <col min="12285" max="12285" width="6.25" style="2" customWidth="1"/>
    <col min="12286" max="12286" width="4.125" style="2" customWidth="1"/>
    <col min="12287" max="12287" width="6.25" style="2" customWidth="1"/>
    <col min="12288" max="12288" width="7.125" style="2" customWidth="1"/>
    <col min="12289" max="12289" width="0" style="2" hidden="1" customWidth="1"/>
    <col min="12290" max="12290" width="43.375" style="2" customWidth="1"/>
    <col min="12291" max="12291" width="3.375" style="2" customWidth="1"/>
    <col min="12292" max="12295" width="8.75" style="2" customWidth="1"/>
    <col min="12296" max="12296" width="13.625" style="2" customWidth="1"/>
    <col min="12297" max="12297" width="10.875" style="2" customWidth="1"/>
    <col min="12298" max="12298" width="5.125" style="2" customWidth="1"/>
    <col min="12299" max="12299" width="4.5" style="2" customWidth="1"/>
    <col min="12300" max="12300" width="24.375" style="2" customWidth="1"/>
    <col min="12301" max="12301" width="21.25" style="2" customWidth="1"/>
    <col min="12302" max="12302" width="10" style="2" customWidth="1"/>
    <col min="12303" max="12305" width="18" style="2" customWidth="1"/>
    <col min="12306" max="12537" width="9" style="2"/>
    <col min="12538" max="12538" width="4.125" style="2" customWidth="1"/>
    <col min="12539" max="12539" width="19.25" style="2" customWidth="1"/>
    <col min="12540" max="12540" width="21.375" style="2" customWidth="1"/>
    <col min="12541" max="12541" width="6.25" style="2" customWidth="1"/>
    <col min="12542" max="12542" width="4.125" style="2" customWidth="1"/>
    <col min="12543" max="12543" width="6.25" style="2" customWidth="1"/>
    <col min="12544" max="12544" width="7.125" style="2" customWidth="1"/>
    <col min="12545" max="12545" width="0" style="2" hidden="1" customWidth="1"/>
    <col min="12546" max="12546" width="43.375" style="2" customWidth="1"/>
    <col min="12547" max="12547" width="3.375" style="2" customWidth="1"/>
    <col min="12548" max="12551" width="8.75" style="2" customWidth="1"/>
    <col min="12552" max="12552" width="13.625" style="2" customWidth="1"/>
    <col min="12553" max="12553" width="10.875" style="2" customWidth="1"/>
    <col min="12554" max="12554" width="5.125" style="2" customWidth="1"/>
    <col min="12555" max="12555" width="4.5" style="2" customWidth="1"/>
    <col min="12556" max="12556" width="24.375" style="2" customWidth="1"/>
    <col min="12557" max="12557" width="21.25" style="2" customWidth="1"/>
    <col min="12558" max="12558" width="10" style="2" customWidth="1"/>
    <col min="12559" max="12561" width="18" style="2" customWidth="1"/>
    <col min="12562" max="12793" width="9" style="2"/>
    <col min="12794" max="12794" width="4.125" style="2" customWidth="1"/>
    <col min="12795" max="12795" width="19.25" style="2" customWidth="1"/>
    <col min="12796" max="12796" width="21.375" style="2" customWidth="1"/>
    <col min="12797" max="12797" width="6.25" style="2" customWidth="1"/>
    <col min="12798" max="12798" width="4.125" style="2" customWidth="1"/>
    <col min="12799" max="12799" width="6.25" style="2" customWidth="1"/>
    <col min="12800" max="12800" width="7.125" style="2" customWidth="1"/>
    <col min="12801" max="12801" width="0" style="2" hidden="1" customWidth="1"/>
    <col min="12802" max="12802" width="43.375" style="2" customWidth="1"/>
    <col min="12803" max="12803" width="3.375" style="2" customWidth="1"/>
    <col min="12804" max="12807" width="8.75" style="2" customWidth="1"/>
    <col min="12808" max="12808" width="13.625" style="2" customWidth="1"/>
    <col min="12809" max="12809" width="10.875" style="2" customWidth="1"/>
    <col min="12810" max="12810" width="5.125" style="2" customWidth="1"/>
    <col min="12811" max="12811" width="4.5" style="2" customWidth="1"/>
    <col min="12812" max="12812" width="24.375" style="2" customWidth="1"/>
    <col min="12813" max="12813" width="21.25" style="2" customWidth="1"/>
    <col min="12814" max="12814" width="10" style="2" customWidth="1"/>
    <col min="12815" max="12817" width="18" style="2" customWidth="1"/>
    <col min="12818" max="13049" width="9" style="2"/>
    <col min="13050" max="13050" width="4.125" style="2" customWidth="1"/>
    <col min="13051" max="13051" width="19.25" style="2" customWidth="1"/>
    <col min="13052" max="13052" width="21.375" style="2" customWidth="1"/>
    <col min="13053" max="13053" width="6.25" style="2" customWidth="1"/>
    <col min="13054" max="13054" width="4.125" style="2" customWidth="1"/>
    <col min="13055" max="13055" width="6.25" style="2" customWidth="1"/>
    <col min="13056" max="13056" width="7.125" style="2" customWidth="1"/>
    <col min="13057" max="13057" width="0" style="2" hidden="1" customWidth="1"/>
    <col min="13058" max="13058" width="43.375" style="2" customWidth="1"/>
    <col min="13059" max="13059" width="3.375" style="2" customWidth="1"/>
    <col min="13060" max="13063" width="8.75" style="2" customWidth="1"/>
    <col min="13064" max="13064" width="13.625" style="2" customWidth="1"/>
    <col min="13065" max="13065" width="10.875" style="2" customWidth="1"/>
    <col min="13066" max="13066" width="5.125" style="2" customWidth="1"/>
    <col min="13067" max="13067" width="4.5" style="2" customWidth="1"/>
    <col min="13068" max="13068" width="24.375" style="2" customWidth="1"/>
    <col min="13069" max="13069" width="21.25" style="2" customWidth="1"/>
    <col min="13070" max="13070" width="10" style="2" customWidth="1"/>
    <col min="13071" max="13073" width="18" style="2" customWidth="1"/>
    <col min="13074" max="13305" width="9" style="2"/>
    <col min="13306" max="13306" width="4.125" style="2" customWidth="1"/>
    <col min="13307" max="13307" width="19.25" style="2" customWidth="1"/>
    <col min="13308" max="13308" width="21.375" style="2" customWidth="1"/>
    <col min="13309" max="13309" width="6.25" style="2" customWidth="1"/>
    <col min="13310" max="13310" width="4.125" style="2" customWidth="1"/>
    <col min="13311" max="13311" width="6.25" style="2" customWidth="1"/>
    <col min="13312" max="13312" width="7.125" style="2" customWidth="1"/>
    <col min="13313" max="13313" width="0" style="2" hidden="1" customWidth="1"/>
    <col min="13314" max="13314" width="43.375" style="2" customWidth="1"/>
    <col min="13315" max="13315" width="3.375" style="2" customWidth="1"/>
    <col min="13316" max="13319" width="8.75" style="2" customWidth="1"/>
    <col min="13320" max="13320" width="13.625" style="2" customWidth="1"/>
    <col min="13321" max="13321" width="10.875" style="2" customWidth="1"/>
    <col min="13322" max="13322" width="5.125" style="2" customWidth="1"/>
    <col min="13323" max="13323" width="4.5" style="2" customWidth="1"/>
    <col min="13324" max="13324" width="24.375" style="2" customWidth="1"/>
    <col min="13325" max="13325" width="21.25" style="2" customWidth="1"/>
    <col min="13326" max="13326" width="10" style="2" customWidth="1"/>
    <col min="13327" max="13329" width="18" style="2" customWidth="1"/>
    <col min="13330" max="13561" width="9" style="2"/>
    <col min="13562" max="13562" width="4.125" style="2" customWidth="1"/>
    <col min="13563" max="13563" width="19.25" style="2" customWidth="1"/>
    <col min="13564" max="13564" width="21.375" style="2" customWidth="1"/>
    <col min="13565" max="13565" width="6.25" style="2" customWidth="1"/>
    <col min="13566" max="13566" width="4.125" style="2" customWidth="1"/>
    <col min="13567" max="13567" width="6.25" style="2" customWidth="1"/>
    <col min="13568" max="13568" width="7.125" style="2" customWidth="1"/>
    <col min="13569" max="13569" width="0" style="2" hidden="1" customWidth="1"/>
    <col min="13570" max="13570" width="43.375" style="2" customWidth="1"/>
    <col min="13571" max="13571" width="3.375" style="2" customWidth="1"/>
    <col min="13572" max="13575" width="8.75" style="2" customWidth="1"/>
    <col min="13576" max="13576" width="13.625" style="2" customWidth="1"/>
    <col min="13577" max="13577" width="10.875" style="2" customWidth="1"/>
    <col min="13578" max="13578" width="5.125" style="2" customWidth="1"/>
    <col min="13579" max="13579" width="4.5" style="2" customWidth="1"/>
    <col min="13580" max="13580" width="24.375" style="2" customWidth="1"/>
    <col min="13581" max="13581" width="21.25" style="2" customWidth="1"/>
    <col min="13582" max="13582" width="10" style="2" customWidth="1"/>
    <col min="13583" max="13585" width="18" style="2" customWidth="1"/>
    <col min="13586" max="13817" width="9" style="2"/>
    <col min="13818" max="13818" width="4.125" style="2" customWidth="1"/>
    <col min="13819" max="13819" width="19.25" style="2" customWidth="1"/>
    <col min="13820" max="13820" width="21.375" style="2" customWidth="1"/>
    <col min="13821" max="13821" width="6.25" style="2" customWidth="1"/>
    <col min="13822" max="13822" width="4.125" style="2" customWidth="1"/>
    <col min="13823" max="13823" width="6.25" style="2" customWidth="1"/>
    <col min="13824" max="13824" width="7.125" style="2" customWidth="1"/>
    <col min="13825" max="13825" width="0" style="2" hidden="1" customWidth="1"/>
    <col min="13826" max="13826" width="43.375" style="2" customWidth="1"/>
    <col min="13827" max="13827" width="3.375" style="2" customWidth="1"/>
    <col min="13828" max="13831" width="8.75" style="2" customWidth="1"/>
    <col min="13832" max="13832" width="13.625" style="2" customWidth="1"/>
    <col min="13833" max="13833" width="10.875" style="2" customWidth="1"/>
    <col min="13834" max="13834" width="5.125" style="2" customWidth="1"/>
    <col min="13835" max="13835" width="4.5" style="2" customWidth="1"/>
    <col min="13836" max="13836" width="24.375" style="2" customWidth="1"/>
    <col min="13837" max="13837" width="21.25" style="2" customWidth="1"/>
    <col min="13838" max="13838" width="10" style="2" customWidth="1"/>
    <col min="13839" max="13841" width="18" style="2" customWidth="1"/>
    <col min="13842" max="14073" width="9" style="2"/>
    <col min="14074" max="14074" width="4.125" style="2" customWidth="1"/>
    <col min="14075" max="14075" width="19.25" style="2" customWidth="1"/>
    <col min="14076" max="14076" width="21.375" style="2" customWidth="1"/>
    <col min="14077" max="14077" width="6.25" style="2" customWidth="1"/>
    <col min="14078" max="14078" width="4.125" style="2" customWidth="1"/>
    <col min="14079" max="14079" width="6.25" style="2" customWidth="1"/>
    <col min="14080" max="14080" width="7.125" style="2" customWidth="1"/>
    <col min="14081" max="14081" width="0" style="2" hidden="1" customWidth="1"/>
    <col min="14082" max="14082" width="43.375" style="2" customWidth="1"/>
    <col min="14083" max="14083" width="3.375" style="2" customWidth="1"/>
    <col min="14084" max="14087" width="8.75" style="2" customWidth="1"/>
    <col min="14088" max="14088" width="13.625" style="2" customWidth="1"/>
    <col min="14089" max="14089" width="10.875" style="2" customWidth="1"/>
    <col min="14090" max="14090" width="5.125" style="2" customWidth="1"/>
    <col min="14091" max="14091" width="4.5" style="2" customWidth="1"/>
    <col min="14092" max="14092" width="24.375" style="2" customWidth="1"/>
    <col min="14093" max="14093" width="21.25" style="2" customWidth="1"/>
    <col min="14094" max="14094" width="10" style="2" customWidth="1"/>
    <col min="14095" max="14097" width="18" style="2" customWidth="1"/>
    <col min="14098" max="14329" width="9" style="2"/>
    <col min="14330" max="14330" width="4.125" style="2" customWidth="1"/>
    <col min="14331" max="14331" width="19.25" style="2" customWidth="1"/>
    <col min="14332" max="14332" width="21.375" style="2" customWidth="1"/>
    <col min="14333" max="14333" width="6.25" style="2" customWidth="1"/>
    <col min="14334" max="14334" width="4.125" style="2" customWidth="1"/>
    <col min="14335" max="14335" width="6.25" style="2" customWidth="1"/>
    <col min="14336" max="14336" width="7.125" style="2" customWidth="1"/>
    <col min="14337" max="14337" width="0" style="2" hidden="1" customWidth="1"/>
    <col min="14338" max="14338" width="43.375" style="2" customWidth="1"/>
    <col min="14339" max="14339" width="3.375" style="2" customWidth="1"/>
    <col min="14340" max="14343" width="8.75" style="2" customWidth="1"/>
    <col min="14344" max="14344" width="13.625" style="2" customWidth="1"/>
    <col min="14345" max="14345" width="10.875" style="2" customWidth="1"/>
    <col min="14346" max="14346" width="5.125" style="2" customWidth="1"/>
    <col min="14347" max="14347" width="4.5" style="2" customWidth="1"/>
    <col min="14348" max="14348" width="24.375" style="2" customWidth="1"/>
    <col min="14349" max="14349" width="21.25" style="2" customWidth="1"/>
    <col min="14350" max="14350" width="10" style="2" customWidth="1"/>
    <col min="14351" max="14353" width="18" style="2" customWidth="1"/>
    <col min="14354" max="14585" width="9" style="2"/>
    <col min="14586" max="14586" width="4.125" style="2" customWidth="1"/>
    <col min="14587" max="14587" width="19.25" style="2" customWidth="1"/>
    <col min="14588" max="14588" width="21.375" style="2" customWidth="1"/>
    <col min="14589" max="14589" width="6.25" style="2" customWidth="1"/>
    <col min="14590" max="14590" width="4.125" style="2" customWidth="1"/>
    <col min="14591" max="14591" width="6.25" style="2" customWidth="1"/>
    <col min="14592" max="14592" width="7.125" style="2" customWidth="1"/>
    <col min="14593" max="14593" width="0" style="2" hidden="1" customWidth="1"/>
    <col min="14594" max="14594" width="43.375" style="2" customWidth="1"/>
    <col min="14595" max="14595" width="3.375" style="2" customWidth="1"/>
    <col min="14596" max="14599" width="8.75" style="2" customWidth="1"/>
    <col min="14600" max="14600" width="13.625" style="2" customWidth="1"/>
    <col min="14601" max="14601" width="10.875" style="2" customWidth="1"/>
    <col min="14602" max="14602" width="5.125" style="2" customWidth="1"/>
    <col min="14603" max="14603" width="4.5" style="2" customWidth="1"/>
    <col min="14604" max="14604" width="24.375" style="2" customWidth="1"/>
    <col min="14605" max="14605" width="21.25" style="2" customWidth="1"/>
    <col min="14606" max="14606" width="10" style="2" customWidth="1"/>
    <col min="14607" max="14609" width="18" style="2" customWidth="1"/>
    <col min="14610" max="14841" width="9" style="2"/>
    <col min="14842" max="14842" width="4.125" style="2" customWidth="1"/>
    <col min="14843" max="14843" width="19.25" style="2" customWidth="1"/>
    <col min="14844" max="14844" width="21.375" style="2" customWidth="1"/>
    <col min="14845" max="14845" width="6.25" style="2" customWidth="1"/>
    <col min="14846" max="14846" width="4.125" style="2" customWidth="1"/>
    <col min="14847" max="14847" width="6.25" style="2" customWidth="1"/>
    <col min="14848" max="14848" width="7.125" style="2" customWidth="1"/>
    <col min="14849" max="14849" width="0" style="2" hidden="1" customWidth="1"/>
    <col min="14850" max="14850" width="43.375" style="2" customWidth="1"/>
    <col min="14851" max="14851" width="3.375" style="2" customWidth="1"/>
    <col min="14852" max="14855" width="8.75" style="2" customWidth="1"/>
    <col min="14856" max="14856" width="13.625" style="2" customWidth="1"/>
    <col min="14857" max="14857" width="10.875" style="2" customWidth="1"/>
    <col min="14858" max="14858" width="5.125" style="2" customWidth="1"/>
    <col min="14859" max="14859" width="4.5" style="2" customWidth="1"/>
    <col min="14860" max="14860" width="24.375" style="2" customWidth="1"/>
    <col min="14861" max="14861" width="21.25" style="2" customWidth="1"/>
    <col min="14862" max="14862" width="10" style="2" customWidth="1"/>
    <col min="14863" max="14865" width="18" style="2" customWidth="1"/>
    <col min="14866" max="15097" width="9" style="2"/>
    <col min="15098" max="15098" width="4.125" style="2" customWidth="1"/>
    <col min="15099" max="15099" width="19.25" style="2" customWidth="1"/>
    <col min="15100" max="15100" width="21.375" style="2" customWidth="1"/>
    <col min="15101" max="15101" width="6.25" style="2" customWidth="1"/>
    <col min="15102" max="15102" width="4.125" style="2" customWidth="1"/>
    <col min="15103" max="15103" width="6.25" style="2" customWidth="1"/>
    <col min="15104" max="15104" width="7.125" style="2" customWidth="1"/>
    <col min="15105" max="15105" width="0" style="2" hidden="1" customWidth="1"/>
    <col min="15106" max="15106" width="43.375" style="2" customWidth="1"/>
    <col min="15107" max="15107" width="3.375" style="2" customWidth="1"/>
    <col min="15108" max="15111" width="8.75" style="2" customWidth="1"/>
    <col min="15112" max="15112" width="13.625" style="2" customWidth="1"/>
    <col min="15113" max="15113" width="10.875" style="2" customWidth="1"/>
    <col min="15114" max="15114" width="5.125" style="2" customWidth="1"/>
    <col min="15115" max="15115" width="4.5" style="2" customWidth="1"/>
    <col min="15116" max="15116" width="24.375" style="2" customWidth="1"/>
    <col min="15117" max="15117" width="21.25" style="2" customWidth="1"/>
    <col min="15118" max="15118" width="10" style="2" customWidth="1"/>
    <col min="15119" max="15121" width="18" style="2" customWidth="1"/>
    <col min="15122" max="15353" width="9" style="2"/>
    <col min="15354" max="15354" width="4.125" style="2" customWidth="1"/>
    <col min="15355" max="15355" width="19.25" style="2" customWidth="1"/>
    <col min="15356" max="15356" width="21.375" style="2" customWidth="1"/>
    <col min="15357" max="15357" width="6.25" style="2" customWidth="1"/>
    <col min="15358" max="15358" width="4.125" style="2" customWidth="1"/>
    <col min="15359" max="15359" width="6.25" style="2" customWidth="1"/>
    <col min="15360" max="15360" width="7.125" style="2" customWidth="1"/>
    <col min="15361" max="15361" width="0" style="2" hidden="1" customWidth="1"/>
    <col min="15362" max="15362" width="43.375" style="2" customWidth="1"/>
    <col min="15363" max="15363" width="3.375" style="2" customWidth="1"/>
    <col min="15364" max="15367" width="8.75" style="2" customWidth="1"/>
    <col min="15368" max="15368" width="13.625" style="2" customWidth="1"/>
    <col min="15369" max="15369" width="10.875" style="2" customWidth="1"/>
    <col min="15370" max="15370" width="5.125" style="2" customWidth="1"/>
    <col min="15371" max="15371" width="4.5" style="2" customWidth="1"/>
    <col min="15372" max="15372" width="24.375" style="2" customWidth="1"/>
    <col min="15373" max="15373" width="21.25" style="2" customWidth="1"/>
    <col min="15374" max="15374" width="10" style="2" customWidth="1"/>
    <col min="15375" max="15377" width="18" style="2" customWidth="1"/>
    <col min="15378" max="15609" width="9" style="2"/>
    <col min="15610" max="15610" width="4.125" style="2" customWidth="1"/>
    <col min="15611" max="15611" width="19.25" style="2" customWidth="1"/>
    <col min="15612" max="15612" width="21.375" style="2" customWidth="1"/>
    <col min="15613" max="15613" width="6.25" style="2" customWidth="1"/>
    <col min="15614" max="15614" width="4.125" style="2" customWidth="1"/>
    <col min="15615" max="15615" width="6.25" style="2" customWidth="1"/>
    <col min="15616" max="15616" width="7.125" style="2" customWidth="1"/>
    <col min="15617" max="15617" width="0" style="2" hidden="1" customWidth="1"/>
    <col min="15618" max="15618" width="43.375" style="2" customWidth="1"/>
    <col min="15619" max="15619" width="3.375" style="2" customWidth="1"/>
    <col min="15620" max="15623" width="8.75" style="2" customWidth="1"/>
    <col min="15624" max="15624" width="13.625" style="2" customWidth="1"/>
    <col min="15625" max="15625" width="10.875" style="2" customWidth="1"/>
    <col min="15626" max="15626" width="5.125" style="2" customWidth="1"/>
    <col min="15627" max="15627" width="4.5" style="2" customWidth="1"/>
    <col min="15628" max="15628" width="24.375" style="2" customWidth="1"/>
    <col min="15629" max="15629" width="21.25" style="2" customWidth="1"/>
    <col min="15630" max="15630" width="10" style="2" customWidth="1"/>
    <col min="15631" max="15633" width="18" style="2" customWidth="1"/>
    <col min="15634" max="15865" width="9" style="2"/>
    <col min="15866" max="15866" width="4.125" style="2" customWidth="1"/>
    <col min="15867" max="15867" width="19.25" style="2" customWidth="1"/>
    <col min="15868" max="15868" width="21.375" style="2" customWidth="1"/>
    <col min="15869" max="15869" width="6.25" style="2" customWidth="1"/>
    <col min="15870" max="15870" width="4.125" style="2" customWidth="1"/>
    <col min="15871" max="15871" width="6.25" style="2" customWidth="1"/>
    <col min="15872" max="15872" width="7.125" style="2" customWidth="1"/>
    <col min="15873" max="15873" width="0" style="2" hidden="1" customWidth="1"/>
    <col min="15874" max="15874" width="43.375" style="2" customWidth="1"/>
    <col min="15875" max="15875" width="3.375" style="2" customWidth="1"/>
    <col min="15876" max="15879" width="8.75" style="2" customWidth="1"/>
    <col min="15880" max="15880" width="13.625" style="2" customWidth="1"/>
    <col min="15881" max="15881" width="10.875" style="2" customWidth="1"/>
    <col min="15882" max="15882" width="5.125" style="2" customWidth="1"/>
    <col min="15883" max="15883" width="4.5" style="2" customWidth="1"/>
    <col min="15884" max="15884" width="24.375" style="2" customWidth="1"/>
    <col min="15885" max="15885" width="21.25" style="2" customWidth="1"/>
    <col min="15886" max="15886" width="10" style="2" customWidth="1"/>
    <col min="15887" max="15889" width="18" style="2" customWidth="1"/>
    <col min="15890" max="16121" width="9" style="2"/>
    <col min="16122" max="16122" width="4.125" style="2" customWidth="1"/>
    <col min="16123" max="16123" width="19.25" style="2" customWidth="1"/>
    <col min="16124" max="16124" width="21.375" style="2" customWidth="1"/>
    <col min="16125" max="16125" width="6.25" style="2" customWidth="1"/>
    <col min="16126" max="16126" width="4.125" style="2" customWidth="1"/>
    <col min="16127" max="16127" width="6.25" style="2" customWidth="1"/>
    <col min="16128" max="16128" width="7.125" style="2" customWidth="1"/>
    <col min="16129" max="16129" width="0" style="2" hidden="1" customWidth="1"/>
    <col min="16130" max="16130" width="43.375" style="2" customWidth="1"/>
    <col min="16131" max="16131" width="3.375" style="2" customWidth="1"/>
    <col min="16132" max="16135" width="8.75" style="2" customWidth="1"/>
    <col min="16136" max="16136" width="13.625" style="2" customWidth="1"/>
    <col min="16137" max="16137" width="10.875" style="2" customWidth="1"/>
    <col min="16138" max="16138" width="5.125" style="2" customWidth="1"/>
    <col min="16139" max="16139" width="4.5" style="2" customWidth="1"/>
    <col min="16140" max="16140" width="24.375" style="2" customWidth="1"/>
    <col min="16141" max="16141" width="21.25" style="2" customWidth="1"/>
    <col min="16142" max="16142" width="10" style="2" customWidth="1"/>
    <col min="16143" max="16145" width="18" style="2" customWidth="1"/>
    <col min="16146" max="16384" width="9" style="2"/>
  </cols>
  <sheetData>
    <row r="1" spans="1:17" ht="30.75" customHeight="1" x14ac:dyDescent="0.15">
      <c r="A1" s="85" t="s">
        <v>85</v>
      </c>
      <c r="B1" s="85"/>
      <c r="C1" s="86" t="s">
        <v>1</v>
      </c>
      <c r="D1" s="86"/>
      <c r="E1" s="86"/>
      <c r="F1" s="86"/>
      <c r="G1" s="86"/>
      <c r="H1" s="86"/>
      <c r="I1" s="86"/>
      <c r="J1" s="86"/>
      <c r="K1" s="86"/>
      <c r="L1" s="1"/>
      <c r="M1" s="1"/>
      <c r="N1" s="1"/>
      <c r="O1" s="2"/>
      <c r="P1" s="2"/>
      <c r="Q1" s="2"/>
    </row>
    <row r="2" spans="1:17" ht="18.75" customHeight="1" x14ac:dyDescent="0.15">
      <c r="A2" s="74"/>
      <c r="B2" s="74"/>
      <c r="C2" s="75"/>
      <c r="D2" s="3"/>
      <c r="E2" s="75"/>
      <c r="F2" s="4"/>
      <c r="G2" s="4"/>
      <c r="H2" s="4"/>
      <c r="I2" s="75"/>
      <c r="J2" s="75"/>
      <c r="K2" s="87" t="s">
        <v>2</v>
      </c>
      <c r="L2" s="87"/>
      <c r="M2" s="87"/>
      <c r="N2" s="1"/>
      <c r="O2" s="2"/>
      <c r="P2" s="2"/>
      <c r="Q2" s="2"/>
    </row>
    <row r="3" spans="1:17" ht="15.75" customHeight="1" x14ac:dyDescent="0.15">
      <c r="A3" s="74"/>
      <c r="B3" s="74"/>
      <c r="C3" s="75"/>
      <c r="D3" s="3"/>
      <c r="E3" s="75"/>
      <c r="F3" s="4"/>
      <c r="G3" s="5"/>
      <c r="H3" s="5"/>
      <c r="I3" s="75"/>
      <c r="J3" s="6"/>
      <c r="K3" s="7" t="s">
        <v>3</v>
      </c>
      <c r="L3" s="8" t="s">
        <v>4</v>
      </c>
      <c r="M3" s="8" t="s">
        <v>5</v>
      </c>
      <c r="N3" s="9"/>
      <c r="O3" s="2"/>
      <c r="P3" s="2"/>
      <c r="Q3" s="2"/>
    </row>
    <row r="4" spans="1:17" ht="30" customHeight="1" x14ac:dyDescent="0.15">
      <c r="A4" s="74"/>
      <c r="B4" s="74"/>
      <c r="C4" s="75"/>
      <c r="D4" s="3"/>
      <c r="E4" s="75"/>
      <c r="F4" s="4"/>
      <c r="G4" s="5"/>
      <c r="H4" s="5"/>
      <c r="I4" s="75"/>
      <c r="J4" s="10" t="s">
        <v>6</v>
      </c>
      <c r="K4" s="11"/>
      <c r="L4" s="12"/>
      <c r="M4" s="12"/>
      <c r="N4" s="13"/>
      <c r="O4" s="2"/>
      <c r="P4" s="2"/>
      <c r="Q4" s="2"/>
    </row>
    <row r="5" spans="1:17" ht="30" customHeight="1" x14ac:dyDescent="0.15">
      <c r="A5" s="74"/>
      <c r="B5" s="74"/>
      <c r="C5" s="75"/>
      <c r="D5" s="3"/>
      <c r="E5" s="75"/>
      <c r="F5" s="4"/>
      <c r="G5" s="5"/>
      <c r="H5" s="5"/>
      <c r="I5" s="75"/>
      <c r="J5" s="10" t="s">
        <v>7</v>
      </c>
      <c r="K5" s="11"/>
      <c r="L5" s="12"/>
      <c r="M5" s="12"/>
      <c r="N5" s="13"/>
      <c r="O5" s="2"/>
      <c r="P5" s="2"/>
      <c r="Q5" s="2"/>
    </row>
    <row r="6" spans="1:17" ht="30" customHeight="1" x14ac:dyDescent="0.15">
      <c r="A6" s="74"/>
      <c r="B6" s="74"/>
      <c r="C6" s="75"/>
      <c r="D6" s="3"/>
      <c r="E6" s="75"/>
      <c r="F6" s="4"/>
      <c r="G6" s="14"/>
      <c r="H6" s="14"/>
      <c r="I6" s="75"/>
      <c r="J6" s="10" t="s">
        <v>8</v>
      </c>
      <c r="K6" s="11"/>
      <c r="L6" s="12"/>
      <c r="M6" s="12"/>
      <c r="N6" s="13"/>
      <c r="O6" s="88" t="s">
        <v>9</v>
      </c>
      <c r="P6" s="89"/>
      <c r="Q6" s="77"/>
    </row>
    <row r="7" spans="1:17" ht="24" customHeight="1" thickBot="1" x14ac:dyDescent="0.3">
      <c r="A7" s="90" t="s">
        <v>146</v>
      </c>
      <c r="B7" s="91"/>
      <c r="C7" s="91"/>
      <c r="D7" s="91"/>
      <c r="E7" s="91"/>
      <c r="F7" s="76"/>
      <c r="G7" s="76"/>
      <c r="H7" s="76"/>
      <c r="I7" s="2"/>
      <c r="J7" s="2"/>
      <c r="K7" s="78"/>
      <c r="L7" s="15"/>
      <c r="M7" s="1"/>
      <c r="N7" s="1"/>
      <c r="O7" s="92" t="s">
        <v>86</v>
      </c>
      <c r="P7" s="93"/>
      <c r="Q7" s="79"/>
    </row>
    <row r="8" spans="1:17" ht="21.75" thickBot="1" x14ac:dyDescent="0.2">
      <c r="A8" s="58"/>
      <c r="B8" s="27" t="s">
        <v>11</v>
      </c>
      <c r="C8" s="27" t="s">
        <v>12</v>
      </c>
      <c r="D8" s="28" t="s">
        <v>13</v>
      </c>
      <c r="E8" s="27" t="s">
        <v>14</v>
      </c>
      <c r="F8" s="29" t="s">
        <v>15</v>
      </c>
      <c r="G8" s="29" t="s">
        <v>16</v>
      </c>
      <c r="H8" s="81" t="s">
        <v>17</v>
      </c>
      <c r="I8" s="95" t="s">
        <v>18</v>
      </c>
      <c r="J8" s="96"/>
      <c r="K8" s="97" t="s">
        <v>19</v>
      </c>
      <c r="L8" s="98"/>
      <c r="M8" s="30" t="s">
        <v>20</v>
      </c>
      <c r="N8" s="31" t="s">
        <v>21</v>
      </c>
      <c r="O8" s="32" t="s">
        <v>22</v>
      </c>
      <c r="P8" s="33" t="s">
        <v>23</v>
      </c>
      <c r="Q8" s="16"/>
    </row>
    <row r="9" spans="1:17" ht="18.75" customHeight="1" x14ac:dyDescent="0.15">
      <c r="A9" s="82" t="s">
        <v>59</v>
      </c>
      <c r="B9" s="34" t="s">
        <v>147</v>
      </c>
      <c r="C9" s="34" t="s">
        <v>36</v>
      </c>
      <c r="D9" s="35">
        <v>40</v>
      </c>
      <c r="E9" s="36" t="s">
        <v>34</v>
      </c>
      <c r="F9" s="36">
        <f>ROUNDUP(D9*0.75,2)</f>
        <v>30</v>
      </c>
      <c r="G9" s="37">
        <f>ROUNDUP((K4*D9)+(K5*D9*0.75)+(K6*(D9*2)),0)</f>
        <v>0</v>
      </c>
      <c r="H9" s="37">
        <f>G9</f>
        <v>0</v>
      </c>
      <c r="I9" s="99" t="s">
        <v>215</v>
      </c>
      <c r="J9" s="100"/>
      <c r="K9" s="38" t="s">
        <v>28</v>
      </c>
      <c r="L9" s="39">
        <f>ROUNDUP((K4*M9)+(K5*M9*0.75)+(K6*(M9*2)),2)</f>
        <v>0</v>
      </c>
      <c r="M9" s="35">
        <v>0.5</v>
      </c>
      <c r="N9" s="40">
        <f t="shared" ref="N9:N16" si="0">ROUNDUP(M9*0.75,2)</f>
        <v>0.38</v>
      </c>
      <c r="O9" s="41" t="s">
        <v>37</v>
      </c>
      <c r="P9" s="67" t="s">
        <v>33</v>
      </c>
    </row>
    <row r="10" spans="1:17" ht="18.75" customHeight="1" x14ac:dyDescent="0.15">
      <c r="A10" s="83"/>
      <c r="B10" s="42"/>
      <c r="C10" s="42" t="s">
        <v>132</v>
      </c>
      <c r="D10" s="43">
        <v>40</v>
      </c>
      <c r="E10" s="44" t="s">
        <v>34</v>
      </c>
      <c r="F10" s="44">
        <f>ROUNDUP(D10*0.75,2)</f>
        <v>30</v>
      </c>
      <c r="G10" s="45">
        <f>ROUNDUP((K4*D10)+(K5*D10*0.75)+(K6*(D10*2)),0)</f>
        <v>0</v>
      </c>
      <c r="H10" s="45">
        <f>G10</f>
        <v>0</v>
      </c>
      <c r="I10" s="101"/>
      <c r="J10" s="101"/>
      <c r="K10" s="46" t="s">
        <v>30</v>
      </c>
      <c r="L10" s="47">
        <f>ROUNDUP((K4*M10)+(K5*M10*0.75)+(K6*(M10*2)),2)</f>
        <v>0</v>
      </c>
      <c r="M10" s="43">
        <v>2</v>
      </c>
      <c r="N10" s="48">
        <f t="shared" si="0"/>
        <v>1.5</v>
      </c>
      <c r="O10" s="49"/>
      <c r="P10" s="68"/>
    </row>
    <row r="11" spans="1:17" ht="18.75" customHeight="1" x14ac:dyDescent="0.15">
      <c r="A11" s="83"/>
      <c r="B11" s="42"/>
      <c r="C11" s="42" t="s">
        <v>29</v>
      </c>
      <c r="D11" s="43">
        <v>30</v>
      </c>
      <c r="E11" s="44" t="s">
        <v>34</v>
      </c>
      <c r="F11" s="44">
        <f>ROUNDUP(D11*0.75,2)</f>
        <v>22.5</v>
      </c>
      <c r="G11" s="45">
        <f>ROUNDUP((K4*D11)+(K5*D11*0.75)+(K6*(D11*2)),0)</f>
        <v>0</v>
      </c>
      <c r="H11" s="45">
        <f>G11+(G11*6/100)</f>
        <v>0</v>
      </c>
      <c r="I11" s="101"/>
      <c r="J11" s="101"/>
      <c r="K11" s="46" t="s">
        <v>70</v>
      </c>
      <c r="L11" s="47">
        <f>ROUNDUP((K4*M11)+(K5*M11*0.75)+(K6*(M11*2)),2)</f>
        <v>0</v>
      </c>
      <c r="M11" s="43">
        <v>2</v>
      </c>
      <c r="N11" s="48">
        <f t="shared" si="0"/>
        <v>1.5</v>
      </c>
      <c r="O11" s="49"/>
      <c r="P11" s="68" t="s">
        <v>37</v>
      </c>
    </row>
    <row r="12" spans="1:17" ht="18.75" customHeight="1" x14ac:dyDescent="0.15">
      <c r="A12" s="83"/>
      <c r="B12" s="42"/>
      <c r="C12" s="42" t="s">
        <v>47</v>
      </c>
      <c r="D12" s="43">
        <v>10</v>
      </c>
      <c r="E12" s="44" t="s">
        <v>34</v>
      </c>
      <c r="F12" s="44">
        <f>ROUNDUP(D12*0.75,2)</f>
        <v>7.5</v>
      </c>
      <c r="G12" s="45">
        <f>ROUNDUP((K4*D12)+(K5*D12*0.75)+(K6*(D12*2)),0)</f>
        <v>0</v>
      </c>
      <c r="H12" s="45">
        <f>G12+(G12*3/100)</f>
        <v>0</v>
      </c>
      <c r="I12" s="101"/>
      <c r="J12" s="101"/>
      <c r="K12" s="46" t="s">
        <v>49</v>
      </c>
      <c r="L12" s="47">
        <f>ROUNDUP((K4*M12)+(K5*M12*0.75)+(K6*(M12*2)),2)</f>
        <v>0</v>
      </c>
      <c r="M12" s="43">
        <v>30</v>
      </c>
      <c r="N12" s="48">
        <f t="shared" si="0"/>
        <v>22.5</v>
      </c>
      <c r="O12" s="49"/>
      <c r="P12" s="68"/>
    </row>
    <row r="13" spans="1:17" ht="18.75" customHeight="1" x14ac:dyDescent="0.15">
      <c r="A13" s="83"/>
      <c r="B13" s="42"/>
      <c r="C13" s="42" t="s">
        <v>148</v>
      </c>
      <c r="D13" s="43">
        <v>0.5</v>
      </c>
      <c r="E13" s="44" t="s">
        <v>34</v>
      </c>
      <c r="F13" s="44">
        <f>ROUNDUP(D13*0.75,2)</f>
        <v>0.38</v>
      </c>
      <c r="G13" s="45">
        <f>ROUNDUP((K4*D13)+(K5*D13*0.75)+(K6*(D13*2)),0)</f>
        <v>0</v>
      </c>
      <c r="H13" s="45">
        <f>G13+(G13*10/100)</f>
        <v>0</v>
      </c>
      <c r="I13" s="101"/>
      <c r="J13" s="101"/>
      <c r="K13" s="46" t="s">
        <v>77</v>
      </c>
      <c r="L13" s="47">
        <f>ROUNDUP((K4*M13)+(K5*M13*0.75)+(K6*(M13*2)),2)</f>
        <v>0</v>
      </c>
      <c r="M13" s="43">
        <v>1</v>
      </c>
      <c r="N13" s="48">
        <f t="shared" si="0"/>
        <v>0.75</v>
      </c>
      <c r="O13" s="49"/>
      <c r="P13" s="68"/>
    </row>
    <row r="14" spans="1:17" ht="18.75" customHeight="1" x14ac:dyDescent="0.15">
      <c r="A14" s="83"/>
      <c r="B14" s="42"/>
      <c r="C14" s="42"/>
      <c r="D14" s="43"/>
      <c r="E14" s="44"/>
      <c r="F14" s="44"/>
      <c r="G14" s="45"/>
      <c r="H14" s="45"/>
      <c r="I14" s="101"/>
      <c r="J14" s="101"/>
      <c r="K14" s="46" t="s">
        <v>27</v>
      </c>
      <c r="L14" s="47">
        <f>ROUNDUP((K4*M14)+(K5*M14*0.75)+(K6*(M14*2)),2)</f>
        <v>0</v>
      </c>
      <c r="M14" s="43">
        <v>15</v>
      </c>
      <c r="N14" s="48">
        <f t="shared" si="0"/>
        <v>11.25</v>
      </c>
      <c r="O14" s="49"/>
      <c r="P14" s="68"/>
    </row>
    <row r="15" spans="1:17" ht="18.75" customHeight="1" x14ac:dyDescent="0.15">
      <c r="A15" s="83"/>
      <c r="B15" s="42"/>
      <c r="C15" s="42"/>
      <c r="D15" s="43"/>
      <c r="E15" s="44"/>
      <c r="F15" s="44"/>
      <c r="G15" s="45"/>
      <c r="H15" s="45"/>
      <c r="I15" s="101"/>
      <c r="J15" s="101"/>
      <c r="K15" s="46" t="s">
        <v>38</v>
      </c>
      <c r="L15" s="47">
        <f>ROUNDUP((K4*M15)+(K5*M15*0.75)+(K6*(M15*2)),2)</f>
        <v>0</v>
      </c>
      <c r="M15" s="43">
        <v>2</v>
      </c>
      <c r="N15" s="48">
        <f t="shared" si="0"/>
        <v>1.5</v>
      </c>
      <c r="O15" s="49"/>
      <c r="P15" s="68"/>
    </row>
    <row r="16" spans="1:17" ht="18.75" customHeight="1" x14ac:dyDescent="0.15">
      <c r="A16" s="83"/>
      <c r="B16" s="42"/>
      <c r="C16" s="42"/>
      <c r="D16" s="43"/>
      <c r="E16" s="44"/>
      <c r="F16" s="44"/>
      <c r="G16" s="45"/>
      <c r="H16" s="45"/>
      <c r="I16" s="101"/>
      <c r="J16" s="101"/>
      <c r="K16" s="46" t="s">
        <v>58</v>
      </c>
      <c r="L16" s="47">
        <f>ROUNDUP((K4*M16)+(K5*M16*0.75)+(K6*(M16*2)),2)</f>
        <v>0</v>
      </c>
      <c r="M16" s="43">
        <v>0.5</v>
      </c>
      <c r="N16" s="48">
        <f t="shared" si="0"/>
        <v>0.38</v>
      </c>
      <c r="O16" s="49"/>
      <c r="P16" s="68"/>
    </row>
    <row r="17" spans="1:16" ht="18.75" customHeight="1" x14ac:dyDescent="0.15">
      <c r="A17" s="83"/>
      <c r="B17" s="42"/>
      <c r="C17" s="42"/>
      <c r="D17" s="43"/>
      <c r="E17" s="44"/>
      <c r="F17" s="44"/>
      <c r="G17" s="45"/>
      <c r="H17" s="45"/>
      <c r="I17" s="101"/>
      <c r="J17" s="101"/>
      <c r="K17" s="46"/>
      <c r="L17" s="47"/>
      <c r="M17" s="43"/>
      <c r="N17" s="48"/>
      <c r="O17" s="49"/>
      <c r="P17" s="68"/>
    </row>
    <row r="18" spans="1:16" ht="18.75" customHeight="1" x14ac:dyDescent="0.15">
      <c r="A18" s="83"/>
      <c r="B18" s="50"/>
      <c r="C18" s="50"/>
      <c r="D18" s="51"/>
      <c r="E18" s="52"/>
      <c r="F18" s="52"/>
      <c r="G18" s="53"/>
      <c r="H18" s="53"/>
      <c r="I18" s="102"/>
      <c r="J18" s="102"/>
      <c r="K18" s="54"/>
      <c r="L18" s="55"/>
      <c r="M18" s="51"/>
      <c r="N18" s="56"/>
      <c r="O18" s="57"/>
      <c r="P18" s="69"/>
    </row>
    <row r="19" spans="1:16" ht="18.75" customHeight="1" x14ac:dyDescent="0.15">
      <c r="A19" s="83"/>
      <c r="B19" s="42" t="s">
        <v>149</v>
      </c>
      <c r="C19" s="42" t="s">
        <v>103</v>
      </c>
      <c r="D19" s="72">
        <v>0.16666666666666666</v>
      </c>
      <c r="E19" s="44" t="s">
        <v>104</v>
      </c>
      <c r="F19" s="44">
        <f>ROUNDUP(D19*0.75,2)</f>
        <v>0.13</v>
      </c>
      <c r="G19" s="45">
        <f>ROUNDUP((K4*D19)+(K5*D19*0.75)+(K6*(D19*2)),0)</f>
        <v>0</v>
      </c>
      <c r="H19" s="45">
        <f>G19</f>
        <v>0</v>
      </c>
      <c r="I19" s="103" t="s">
        <v>217</v>
      </c>
      <c r="J19" s="104"/>
      <c r="K19" s="46" t="s">
        <v>58</v>
      </c>
      <c r="L19" s="47">
        <f>ROUNDUP((K4*M19)+(K5*M19*0.75)+(K6*(M19*2)),2)</f>
        <v>0</v>
      </c>
      <c r="M19" s="43">
        <v>1</v>
      </c>
      <c r="N19" s="48">
        <f>ROUNDUP(M19*0.75,2)</f>
        <v>0.75</v>
      </c>
      <c r="O19" s="49"/>
      <c r="P19" s="68"/>
    </row>
    <row r="20" spans="1:16" ht="18.75" customHeight="1" x14ac:dyDescent="0.15">
      <c r="A20" s="83"/>
      <c r="B20" s="42"/>
      <c r="C20" s="42" t="s">
        <v>53</v>
      </c>
      <c r="D20" s="43">
        <v>10</v>
      </c>
      <c r="E20" s="44" t="s">
        <v>34</v>
      </c>
      <c r="F20" s="44">
        <f>ROUNDUP(D20*0.75,2)</f>
        <v>7.5</v>
      </c>
      <c r="G20" s="45">
        <f>ROUNDUP((K4*D20)+(K5*D20*0.75)+(K6*(D20*2)),0)</f>
        <v>0</v>
      </c>
      <c r="H20" s="45">
        <f>G20+(G20*15/100)</f>
        <v>0</v>
      </c>
      <c r="I20" s="101"/>
      <c r="J20" s="101"/>
      <c r="K20" s="46" t="s">
        <v>35</v>
      </c>
      <c r="L20" s="47">
        <f>ROUNDUP((K4*M20)+(K5*M20*0.75)+(K6*(M20*2)),2)</f>
        <v>0</v>
      </c>
      <c r="M20" s="43">
        <v>0.1</v>
      </c>
      <c r="N20" s="48">
        <f>ROUNDUP(M20*0.75,2)</f>
        <v>0.08</v>
      </c>
      <c r="O20" s="49"/>
      <c r="P20" s="68"/>
    </row>
    <row r="21" spans="1:16" ht="18.75" customHeight="1" x14ac:dyDescent="0.15">
      <c r="A21" s="83"/>
      <c r="B21" s="42"/>
      <c r="C21" s="42" t="s">
        <v>71</v>
      </c>
      <c r="D21" s="43">
        <v>10</v>
      </c>
      <c r="E21" s="44" t="s">
        <v>34</v>
      </c>
      <c r="F21" s="44">
        <f>ROUNDUP(D21*0.75,2)</f>
        <v>7.5</v>
      </c>
      <c r="G21" s="45">
        <f>ROUNDUP((K4*D21)+(K5*D21*0.75)+(K6*(D21*2)),0)</f>
        <v>0</v>
      </c>
      <c r="H21" s="45">
        <f>G21</f>
        <v>0</v>
      </c>
      <c r="I21" s="101"/>
      <c r="J21" s="101"/>
      <c r="K21" s="46" t="s">
        <v>78</v>
      </c>
      <c r="L21" s="47">
        <f>ROUNDUP((K4*M21)+(K5*M21*0.75)+(K6*(M21*2)),2)</f>
        <v>0</v>
      </c>
      <c r="M21" s="43">
        <v>2</v>
      </c>
      <c r="N21" s="48">
        <f>ROUNDUP(M21*0.75,2)</f>
        <v>1.5</v>
      </c>
      <c r="O21" s="49"/>
      <c r="P21" s="68"/>
    </row>
    <row r="22" spans="1:16" ht="18.75" customHeight="1" x14ac:dyDescent="0.15">
      <c r="A22" s="83"/>
      <c r="B22" s="42"/>
      <c r="C22" s="42" t="s">
        <v>125</v>
      </c>
      <c r="D22" s="43">
        <v>5</v>
      </c>
      <c r="E22" s="44" t="s">
        <v>34</v>
      </c>
      <c r="F22" s="44">
        <f>ROUNDUP(D22*0.75,2)</f>
        <v>3.75</v>
      </c>
      <c r="G22" s="45">
        <f>ROUNDUP((K4*D22)+(K5*D22*0.75)+(K6*(D22*2)),0)</f>
        <v>0</v>
      </c>
      <c r="H22" s="45">
        <f>G22</f>
        <v>0</v>
      </c>
      <c r="I22" s="101"/>
      <c r="J22" s="101"/>
      <c r="K22" s="46" t="s">
        <v>30</v>
      </c>
      <c r="L22" s="47">
        <f>ROUNDUP((K4*M22)+(K5*M22*0.75)+(K6*(M22*2)),2)</f>
        <v>0</v>
      </c>
      <c r="M22" s="43">
        <v>2</v>
      </c>
      <c r="N22" s="48">
        <f>ROUNDUP(M22*0.75,2)</f>
        <v>1.5</v>
      </c>
      <c r="O22" s="49"/>
      <c r="P22" s="68"/>
    </row>
    <row r="23" spans="1:16" ht="18.75" customHeight="1" x14ac:dyDescent="0.15">
      <c r="A23" s="83"/>
      <c r="B23" s="42"/>
      <c r="C23" s="42"/>
      <c r="D23" s="43"/>
      <c r="E23" s="44"/>
      <c r="F23" s="44"/>
      <c r="G23" s="45"/>
      <c r="H23" s="45"/>
      <c r="I23" s="101"/>
      <c r="J23" s="101"/>
      <c r="K23" s="46"/>
      <c r="L23" s="47"/>
      <c r="M23" s="43"/>
      <c r="N23" s="48"/>
      <c r="O23" s="49"/>
      <c r="P23" s="68"/>
    </row>
    <row r="24" spans="1:16" ht="18.75" customHeight="1" x14ac:dyDescent="0.15">
      <c r="A24" s="83"/>
      <c r="B24" s="42"/>
      <c r="C24" s="42"/>
      <c r="D24" s="43"/>
      <c r="E24" s="44"/>
      <c r="F24" s="44"/>
      <c r="G24" s="45"/>
      <c r="H24" s="45"/>
      <c r="I24" s="101"/>
      <c r="J24" s="101"/>
      <c r="K24" s="46"/>
      <c r="L24" s="47"/>
      <c r="M24" s="43"/>
      <c r="N24" s="48"/>
      <c r="O24" s="49"/>
      <c r="P24" s="68"/>
    </row>
    <row r="25" spans="1:16" ht="18.75" customHeight="1" x14ac:dyDescent="0.15">
      <c r="A25" s="83"/>
      <c r="B25" s="42"/>
      <c r="C25" s="42"/>
      <c r="D25" s="43"/>
      <c r="E25" s="44"/>
      <c r="F25" s="44"/>
      <c r="G25" s="45"/>
      <c r="H25" s="45"/>
      <c r="I25" s="101"/>
      <c r="J25" s="101"/>
      <c r="K25" s="46"/>
      <c r="L25" s="47"/>
      <c r="M25" s="43"/>
      <c r="N25" s="48"/>
      <c r="O25" s="49"/>
      <c r="P25" s="68"/>
    </row>
    <row r="26" spans="1:16" ht="18.75" customHeight="1" x14ac:dyDescent="0.15">
      <c r="A26" s="83"/>
      <c r="B26" s="42"/>
      <c r="C26" s="42"/>
      <c r="D26" s="43"/>
      <c r="E26" s="44"/>
      <c r="F26" s="44"/>
      <c r="G26" s="45"/>
      <c r="H26" s="45"/>
      <c r="I26" s="101"/>
      <c r="J26" s="101"/>
      <c r="K26" s="46"/>
      <c r="L26" s="47"/>
      <c r="M26" s="43"/>
      <c r="N26" s="48"/>
      <c r="O26" s="49"/>
      <c r="P26" s="68"/>
    </row>
    <row r="27" spans="1:16" ht="18.75" customHeight="1" x14ac:dyDescent="0.15">
      <c r="A27" s="83"/>
      <c r="B27" s="50"/>
      <c r="C27" s="50"/>
      <c r="D27" s="51"/>
      <c r="E27" s="52"/>
      <c r="F27" s="52"/>
      <c r="G27" s="53"/>
      <c r="H27" s="53"/>
      <c r="I27" s="102"/>
      <c r="J27" s="102"/>
      <c r="K27" s="54"/>
      <c r="L27" s="55"/>
      <c r="M27" s="51"/>
      <c r="N27" s="56"/>
      <c r="O27" s="57"/>
      <c r="P27" s="69"/>
    </row>
    <row r="28" spans="1:16" ht="18.75" customHeight="1" x14ac:dyDescent="0.15">
      <c r="A28" s="83"/>
      <c r="B28" s="42" t="s">
        <v>150</v>
      </c>
      <c r="C28" s="42" t="s">
        <v>62</v>
      </c>
      <c r="D28" s="72">
        <v>0.125</v>
      </c>
      <c r="E28" s="44" t="s">
        <v>64</v>
      </c>
      <c r="F28" s="44">
        <f>ROUNDUP(D28*0.75,2)</f>
        <v>9.9999999999999992E-2</v>
      </c>
      <c r="G28" s="45">
        <f>ROUNDUP((K4*D28)+(K5*D28*0.75)+(K6*(D28*2)),0)</f>
        <v>0</v>
      </c>
      <c r="H28" s="45">
        <f>G28</f>
        <v>0</v>
      </c>
      <c r="I28" s="103" t="s">
        <v>80</v>
      </c>
      <c r="J28" s="104"/>
      <c r="K28" s="46" t="s">
        <v>49</v>
      </c>
      <c r="L28" s="47">
        <f>ROUNDUP((K4*M28)+(K5*M28*0.75)+(K6*(M28*2)),2)</f>
        <v>0</v>
      </c>
      <c r="M28" s="43">
        <v>100</v>
      </c>
      <c r="N28" s="48">
        <f>ROUNDUP(M28*0.75,2)</f>
        <v>75</v>
      </c>
      <c r="O28" s="49" t="s">
        <v>63</v>
      </c>
      <c r="P28" s="68"/>
    </row>
    <row r="29" spans="1:16" ht="18.75" customHeight="1" x14ac:dyDescent="0.15">
      <c r="A29" s="83"/>
      <c r="B29" s="42"/>
      <c r="C29" s="42" t="s">
        <v>54</v>
      </c>
      <c r="D29" s="43">
        <v>0.5</v>
      </c>
      <c r="E29" s="44" t="s">
        <v>34</v>
      </c>
      <c r="F29" s="44">
        <f>ROUNDUP(D29*0.75,2)</f>
        <v>0.38</v>
      </c>
      <c r="G29" s="45">
        <f>ROUNDUP((K4*D29)+(K5*D29*0.75)+(K6*(D29*2)),0)</f>
        <v>0</v>
      </c>
      <c r="H29" s="45">
        <f>G29</f>
        <v>0</v>
      </c>
      <c r="I29" s="101"/>
      <c r="J29" s="101"/>
      <c r="K29" s="46" t="s">
        <v>50</v>
      </c>
      <c r="L29" s="47">
        <f>ROUNDUP((K4*M29)+(K5*M29*0.75)+(K6*(M29*2)),2)</f>
        <v>0</v>
      </c>
      <c r="M29" s="43">
        <v>0.5</v>
      </c>
      <c r="N29" s="48">
        <f>ROUNDUP(M29*0.75,2)</f>
        <v>0.38</v>
      </c>
      <c r="O29" s="49"/>
      <c r="P29" s="68" t="s">
        <v>51</v>
      </c>
    </row>
    <row r="30" spans="1:16" ht="18.75" customHeight="1" x14ac:dyDescent="0.15">
      <c r="A30" s="83"/>
      <c r="B30" s="42"/>
      <c r="C30" s="42"/>
      <c r="D30" s="43"/>
      <c r="E30" s="44"/>
      <c r="F30" s="44"/>
      <c r="G30" s="45"/>
      <c r="H30" s="45"/>
      <c r="I30" s="101"/>
      <c r="J30" s="101"/>
      <c r="K30" s="46" t="s">
        <v>35</v>
      </c>
      <c r="L30" s="47">
        <f>ROUNDUP((K4*M30)+(K5*M30*0.75)+(K6*(M30*2)),2)</f>
        <v>0</v>
      </c>
      <c r="M30" s="43">
        <v>0.1</v>
      </c>
      <c r="N30" s="48">
        <f>ROUNDUP(M30*0.75,2)</f>
        <v>0.08</v>
      </c>
      <c r="O30" s="49"/>
      <c r="P30" s="68"/>
    </row>
    <row r="31" spans="1:16" ht="18.75" customHeight="1" x14ac:dyDescent="0.15">
      <c r="A31" s="83"/>
      <c r="B31" s="42"/>
      <c r="C31" s="42"/>
      <c r="D31" s="43"/>
      <c r="E31" s="44"/>
      <c r="F31" s="44"/>
      <c r="G31" s="45"/>
      <c r="H31" s="45"/>
      <c r="I31" s="101"/>
      <c r="J31" s="101"/>
      <c r="K31" s="46"/>
      <c r="L31" s="47"/>
      <c r="M31" s="43"/>
      <c r="N31" s="48"/>
      <c r="O31" s="49"/>
      <c r="P31" s="68"/>
    </row>
    <row r="32" spans="1:16" ht="18.75" customHeight="1" thickBot="1" x14ac:dyDescent="0.2">
      <c r="A32" s="84"/>
      <c r="B32" s="59"/>
      <c r="C32" s="59"/>
      <c r="D32" s="60"/>
      <c r="E32" s="61"/>
      <c r="F32" s="61"/>
      <c r="G32" s="62"/>
      <c r="H32" s="62"/>
      <c r="I32" s="105"/>
      <c r="J32" s="105"/>
      <c r="K32" s="63"/>
      <c r="L32" s="64"/>
      <c r="M32" s="60"/>
      <c r="N32" s="65"/>
      <c r="O32" s="66"/>
      <c r="P32" s="70"/>
    </row>
  </sheetData>
  <mergeCells count="12">
    <mergeCell ref="A9:A32"/>
    <mergeCell ref="I8:J8"/>
    <mergeCell ref="K8:L8"/>
    <mergeCell ref="I9:J18"/>
    <mergeCell ref="I19:J27"/>
    <mergeCell ref="I28:J32"/>
    <mergeCell ref="A1:B1"/>
    <mergeCell ref="C1:K1"/>
    <mergeCell ref="K2:M2"/>
    <mergeCell ref="O6:P6"/>
    <mergeCell ref="A7:E7"/>
    <mergeCell ref="O7:P7"/>
  </mergeCells>
  <phoneticPr fontId="3"/>
  <printOptions horizontalCentered="1" verticalCentered="1"/>
  <pageMargins left="0.39370078740157483" right="0.39370078740157483" top="0.39370078740157483" bottom="0.39370078740157483" header="0.19685039370078741" footer="0.31496062992125984"/>
  <pageSetup paperSize="12" scale="4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Q37"/>
  <sheetViews>
    <sheetView showZeros="0" zoomScale="60" zoomScaleNormal="60" workbookViewId="0">
      <selection sqref="A1:B1"/>
    </sheetView>
  </sheetViews>
  <sheetFormatPr defaultRowHeight="18.75" customHeight="1" x14ac:dyDescent="0.15"/>
  <cols>
    <col min="1" max="1" width="4.125" style="17" customWidth="1"/>
    <col min="2" max="2" width="19.25" style="18" customWidth="1"/>
    <col min="3" max="3" width="21.375" style="18" customWidth="1"/>
    <col min="4" max="4" width="6.25" style="19" customWidth="1"/>
    <col min="5" max="5" width="4.125" style="20" customWidth="1"/>
    <col min="6" max="6" width="6.25" style="20" customWidth="1"/>
    <col min="7" max="7" width="7.125" style="21" customWidth="1"/>
    <col min="8" max="8" width="7.625" style="21" hidden="1" customWidth="1"/>
    <col min="9" max="9" width="43.375" style="22" customWidth="1"/>
    <col min="10" max="10" width="3.375" style="22" customWidth="1"/>
    <col min="11" max="11" width="8.75" style="23" customWidth="1"/>
    <col min="12" max="12" width="8.75" style="24" customWidth="1"/>
    <col min="13" max="13" width="8.75" style="19" customWidth="1"/>
    <col min="14" max="14" width="8.75" style="25" customWidth="1"/>
    <col min="15" max="15" width="13.625" style="26" customWidth="1"/>
    <col min="16" max="16" width="10.875" style="26" customWidth="1"/>
    <col min="17" max="17" width="5.125" style="26" customWidth="1"/>
    <col min="18" max="248" width="9" style="2"/>
    <col min="249" max="249" width="4.125" style="2" customWidth="1"/>
    <col min="250" max="250" width="19.25" style="2" customWidth="1"/>
    <col min="251" max="251" width="21.375" style="2" customWidth="1"/>
    <col min="252" max="252" width="6.25" style="2" customWidth="1"/>
    <col min="253" max="253" width="4.125" style="2" customWidth="1"/>
    <col min="254" max="254" width="6.25" style="2" customWidth="1"/>
    <col min="255" max="255" width="7.125" style="2" customWidth="1"/>
    <col min="256" max="256" width="0" style="2" hidden="1" customWidth="1"/>
    <col min="257" max="257" width="43.375" style="2" customWidth="1"/>
    <col min="258" max="258" width="3.375" style="2" customWidth="1"/>
    <col min="259" max="262" width="8.75" style="2" customWidth="1"/>
    <col min="263" max="263" width="13.625" style="2" customWidth="1"/>
    <col min="264" max="264" width="10.875" style="2" customWidth="1"/>
    <col min="265" max="265" width="5.125" style="2" customWidth="1"/>
    <col min="266" max="266" width="4.5" style="2" customWidth="1"/>
    <col min="267" max="267" width="24.375" style="2" customWidth="1"/>
    <col min="268" max="268" width="21.25" style="2" customWidth="1"/>
    <col min="269" max="269" width="10" style="2" customWidth="1"/>
    <col min="270" max="272" width="18" style="2" customWidth="1"/>
    <col min="273" max="504" width="9" style="2"/>
    <col min="505" max="505" width="4.125" style="2" customWidth="1"/>
    <col min="506" max="506" width="19.25" style="2" customWidth="1"/>
    <col min="507" max="507" width="21.375" style="2" customWidth="1"/>
    <col min="508" max="508" width="6.25" style="2" customWidth="1"/>
    <col min="509" max="509" width="4.125" style="2" customWidth="1"/>
    <col min="510" max="510" width="6.25" style="2" customWidth="1"/>
    <col min="511" max="511" width="7.125" style="2" customWidth="1"/>
    <col min="512" max="512" width="0" style="2" hidden="1" customWidth="1"/>
    <col min="513" max="513" width="43.375" style="2" customWidth="1"/>
    <col min="514" max="514" width="3.375" style="2" customWidth="1"/>
    <col min="515" max="518" width="8.75" style="2" customWidth="1"/>
    <col min="519" max="519" width="13.625" style="2" customWidth="1"/>
    <col min="520" max="520" width="10.875" style="2" customWidth="1"/>
    <col min="521" max="521" width="5.125" style="2" customWidth="1"/>
    <col min="522" max="522" width="4.5" style="2" customWidth="1"/>
    <col min="523" max="523" width="24.375" style="2" customWidth="1"/>
    <col min="524" max="524" width="21.25" style="2" customWidth="1"/>
    <col min="525" max="525" width="10" style="2" customWidth="1"/>
    <col min="526" max="528" width="18" style="2" customWidth="1"/>
    <col min="529" max="760" width="9" style="2"/>
    <col min="761" max="761" width="4.125" style="2" customWidth="1"/>
    <col min="762" max="762" width="19.25" style="2" customWidth="1"/>
    <col min="763" max="763" width="21.375" style="2" customWidth="1"/>
    <col min="764" max="764" width="6.25" style="2" customWidth="1"/>
    <col min="765" max="765" width="4.125" style="2" customWidth="1"/>
    <col min="766" max="766" width="6.25" style="2" customWidth="1"/>
    <col min="767" max="767" width="7.125" style="2" customWidth="1"/>
    <col min="768" max="768" width="0" style="2" hidden="1" customWidth="1"/>
    <col min="769" max="769" width="43.375" style="2" customWidth="1"/>
    <col min="770" max="770" width="3.375" style="2" customWidth="1"/>
    <col min="771" max="774" width="8.75" style="2" customWidth="1"/>
    <col min="775" max="775" width="13.625" style="2" customWidth="1"/>
    <col min="776" max="776" width="10.875" style="2" customWidth="1"/>
    <col min="777" max="777" width="5.125" style="2" customWidth="1"/>
    <col min="778" max="778" width="4.5" style="2" customWidth="1"/>
    <col min="779" max="779" width="24.375" style="2" customWidth="1"/>
    <col min="780" max="780" width="21.25" style="2" customWidth="1"/>
    <col min="781" max="781" width="10" style="2" customWidth="1"/>
    <col min="782" max="784" width="18" style="2" customWidth="1"/>
    <col min="785" max="1016" width="9" style="2"/>
    <col min="1017" max="1017" width="4.125" style="2" customWidth="1"/>
    <col min="1018" max="1018" width="19.25" style="2" customWidth="1"/>
    <col min="1019" max="1019" width="21.375" style="2" customWidth="1"/>
    <col min="1020" max="1020" width="6.25" style="2" customWidth="1"/>
    <col min="1021" max="1021" width="4.125" style="2" customWidth="1"/>
    <col min="1022" max="1022" width="6.25" style="2" customWidth="1"/>
    <col min="1023" max="1023" width="7.125" style="2" customWidth="1"/>
    <col min="1024" max="1024" width="0" style="2" hidden="1" customWidth="1"/>
    <col min="1025" max="1025" width="43.375" style="2" customWidth="1"/>
    <col min="1026" max="1026" width="3.375" style="2" customWidth="1"/>
    <col min="1027" max="1030" width="8.75" style="2" customWidth="1"/>
    <col min="1031" max="1031" width="13.625" style="2" customWidth="1"/>
    <col min="1032" max="1032" width="10.875" style="2" customWidth="1"/>
    <col min="1033" max="1033" width="5.125" style="2" customWidth="1"/>
    <col min="1034" max="1034" width="4.5" style="2" customWidth="1"/>
    <col min="1035" max="1035" width="24.375" style="2" customWidth="1"/>
    <col min="1036" max="1036" width="21.25" style="2" customWidth="1"/>
    <col min="1037" max="1037" width="10" style="2" customWidth="1"/>
    <col min="1038" max="1040" width="18" style="2" customWidth="1"/>
    <col min="1041" max="1272" width="9" style="2"/>
    <col min="1273" max="1273" width="4.125" style="2" customWidth="1"/>
    <col min="1274" max="1274" width="19.25" style="2" customWidth="1"/>
    <col min="1275" max="1275" width="21.375" style="2" customWidth="1"/>
    <col min="1276" max="1276" width="6.25" style="2" customWidth="1"/>
    <col min="1277" max="1277" width="4.125" style="2" customWidth="1"/>
    <col min="1278" max="1278" width="6.25" style="2" customWidth="1"/>
    <col min="1279" max="1279" width="7.125" style="2" customWidth="1"/>
    <col min="1280" max="1280" width="0" style="2" hidden="1" customWidth="1"/>
    <col min="1281" max="1281" width="43.375" style="2" customWidth="1"/>
    <col min="1282" max="1282" width="3.375" style="2" customWidth="1"/>
    <col min="1283" max="1286" width="8.75" style="2" customWidth="1"/>
    <col min="1287" max="1287" width="13.625" style="2" customWidth="1"/>
    <col min="1288" max="1288" width="10.875" style="2" customWidth="1"/>
    <col min="1289" max="1289" width="5.125" style="2" customWidth="1"/>
    <col min="1290" max="1290" width="4.5" style="2" customWidth="1"/>
    <col min="1291" max="1291" width="24.375" style="2" customWidth="1"/>
    <col min="1292" max="1292" width="21.25" style="2" customWidth="1"/>
    <col min="1293" max="1293" width="10" style="2" customWidth="1"/>
    <col min="1294" max="1296" width="18" style="2" customWidth="1"/>
    <col min="1297" max="1528" width="9" style="2"/>
    <col min="1529" max="1529" width="4.125" style="2" customWidth="1"/>
    <col min="1530" max="1530" width="19.25" style="2" customWidth="1"/>
    <col min="1531" max="1531" width="21.375" style="2" customWidth="1"/>
    <col min="1532" max="1532" width="6.25" style="2" customWidth="1"/>
    <col min="1533" max="1533" width="4.125" style="2" customWidth="1"/>
    <col min="1534" max="1534" width="6.25" style="2" customWidth="1"/>
    <col min="1535" max="1535" width="7.125" style="2" customWidth="1"/>
    <col min="1536" max="1536" width="0" style="2" hidden="1" customWidth="1"/>
    <col min="1537" max="1537" width="43.375" style="2" customWidth="1"/>
    <col min="1538" max="1538" width="3.375" style="2" customWidth="1"/>
    <col min="1539" max="1542" width="8.75" style="2" customWidth="1"/>
    <col min="1543" max="1543" width="13.625" style="2" customWidth="1"/>
    <col min="1544" max="1544" width="10.875" style="2" customWidth="1"/>
    <col min="1545" max="1545" width="5.125" style="2" customWidth="1"/>
    <col min="1546" max="1546" width="4.5" style="2" customWidth="1"/>
    <col min="1547" max="1547" width="24.375" style="2" customWidth="1"/>
    <col min="1548" max="1548" width="21.25" style="2" customWidth="1"/>
    <col min="1549" max="1549" width="10" style="2" customWidth="1"/>
    <col min="1550" max="1552" width="18" style="2" customWidth="1"/>
    <col min="1553" max="1784" width="9" style="2"/>
    <col min="1785" max="1785" width="4.125" style="2" customWidth="1"/>
    <col min="1786" max="1786" width="19.25" style="2" customWidth="1"/>
    <col min="1787" max="1787" width="21.375" style="2" customWidth="1"/>
    <col min="1788" max="1788" width="6.25" style="2" customWidth="1"/>
    <col min="1789" max="1789" width="4.125" style="2" customWidth="1"/>
    <col min="1790" max="1790" width="6.25" style="2" customWidth="1"/>
    <col min="1791" max="1791" width="7.125" style="2" customWidth="1"/>
    <col min="1792" max="1792" width="0" style="2" hidden="1" customWidth="1"/>
    <col min="1793" max="1793" width="43.375" style="2" customWidth="1"/>
    <col min="1794" max="1794" width="3.375" style="2" customWidth="1"/>
    <col min="1795" max="1798" width="8.75" style="2" customWidth="1"/>
    <col min="1799" max="1799" width="13.625" style="2" customWidth="1"/>
    <col min="1800" max="1800" width="10.875" style="2" customWidth="1"/>
    <col min="1801" max="1801" width="5.125" style="2" customWidth="1"/>
    <col min="1802" max="1802" width="4.5" style="2" customWidth="1"/>
    <col min="1803" max="1803" width="24.375" style="2" customWidth="1"/>
    <col min="1804" max="1804" width="21.25" style="2" customWidth="1"/>
    <col min="1805" max="1805" width="10" style="2" customWidth="1"/>
    <col min="1806" max="1808" width="18" style="2" customWidth="1"/>
    <col min="1809" max="2040" width="9" style="2"/>
    <col min="2041" max="2041" width="4.125" style="2" customWidth="1"/>
    <col min="2042" max="2042" width="19.25" style="2" customWidth="1"/>
    <col min="2043" max="2043" width="21.375" style="2" customWidth="1"/>
    <col min="2044" max="2044" width="6.25" style="2" customWidth="1"/>
    <col min="2045" max="2045" width="4.125" style="2" customWidth="1"/>
    <col min="2046" max="2046" width="6.25" style="2" customWidth="1"/>
    <col min="2047" max="2047" width="7.125" style="2" customWidth="1"/>
    <col min="2048" max="2048" width="0" style="2" hidden="1" customWidth="1"/>
    <col min="2049" max="2049" width="43.375" style="2" customWidth="1"/>
    <col min="2050" max="2050" width="3.375" style="2" customWidth="1"/>
    <col min="2051" max="2054" width="8.75" style="2" customWidth="1"/>
    <col min="2055" max="2055" width="13.625" style="2" customWidth="1"/>
    <col min="2056" max="2056" width="10.875" style="2" customWidth="1"/>
    <col min="2057" max="2057" width="5.125" style="2" customWidth="1"/>
    <col min="2058" max="2058" width="4.5" style="2" customWidth="1"/>
    <col min="2059" max="2059" width="24.375" style="2" customWidth="1"/>
    <col min="2060" max="2060" width="21.25" style="2" customWidth="1"/>
    <col min="2061" max="2061" width="10" style="2" customWidth="1"/>
    <col min="2062" max="2064" width="18" style="2" customWidth="1"/>
    <col min="2065" max="2296" width="9" style="2"/>
    <col min="2297" max="2297" width="4.125" style="2" customWidth="1"/>
    <col min="2298" max="2298" width="19.25" style="2" customWidth="1"/>
    <col min="2299" max="2299" width="21.375" style="2" customWidth="1"/>
    <col min="2300" max="2300" width="6.25" style="2" customWidth="1"/>
    <col min="2301" max="2301" width="4.125" style="2" customWidth="1"/>
    <col min="2302" max="2302" width="6.25" style="2" customWidth="1"/>
    <col min="2303" max="2303" width="7.125" style="2" customWidth="1"/>
    <col min="2304" max="2304" width="0" style="2" hidden="1" customWidth="1"/>
    <col min="2305" max="2305" width="43.375" style="2" customWidth="1"/>
    <col min="2306" max="2306" width="3.375" style="2" customWidth="1"/>
    <col min="2307" max="2310" width="8.75" style="2" customWidth="1"/>
    <col min="2311" max="2311" width="13.625" style="2" customWidth="1"/>
    <col min="2312" max="2312" width="10.875" style="2" customWidth="1"/>
    <col min="2313" max="2313" width="5.125" style="2" customWidth="1"/>
    <col min="2314" max="2314" width="4.5" style="2" customWidth="1"/>
    <col min="2315" max="2315" width="24.375" style="2" customWidth="1"/>
    <col min="2316" max="2316" width="21.25" style="2" customWidth="1"/>
    <col min="2317" max="2317" width="10" style="2" customWidth="1"/>
    <col min="2318" max="2320" width="18" style="2" customWidth="1"/>
    <col min="2321" max="2552" width="9" style="2"/>
    <col min="2553" max="2553" width="4.125" style="2" customWidth="1"/>
    <col min="2554" max="2554" width="19.25" style="2" customWidth="1"/>
    <col min="2555" max="2555" width="21.375" style="2" customWidth="1"/>
    <col min="2556" max="2556" width="6.25" style="2" customWidth="1"/>
    <col min="2557" max="2557" width="4.125" style="2" customWidth="1"/>
    <col min="2558" max="2558" width="6.25" style="2" customWidth="1"/>
    <col min="2559" max="2559" width="7.125" style="2" customWidth="1"/>
    <col min="2560" max="2560" width="0" style="2" hidden="1" customWidth="1"/>
    <col min="2561" max="2561" width="43.375" style="2" customWidth="1"/>
    <col min="2562" max="2562" width="3.375" style="2" customWidth="1"/>
    <col min="2563" max="2566" width="8.75" style="2" customWidth="1"/>
    <col min="2567" max="2567" width="13.625" style="2" customWidth="1"/>
    <col min="2568" max="2568" width="10.875" style="2" customWidth="1"/>
    <col min="2569" max="2569" width="5.125" style="2" customWidth="1"/>
    <col min="2570" max="2570" width="4.5" style="2" customWidth="1"/>
    <col min="2571" max="2571" width="24.375" style="2" customWidth="1"/>
    <col min="2572" max="2572" width="21.25" style="2" customWidth="1"/>
    <col min="2573" max="2573" width="10" style="2" customWidth="1"/>
    <col min="2574" max="2576" width="18" style="2" customWidth="1"/>
    <col min="2577" max="2808" width="9" style="2"/>
    <col min="2809" max="2809" width="4.125" style="2" customWidth="1"/>
    <col min="2810" max="2810" width="19.25" style="2" customWidth="1"/>
    <col min="2811" max="2811" width="21.375" style="2" customWidth="1"/>
    <col min="2812" max="2812" width="6.25" style="2" customWidth="1"/>
    <col min="2813" max="2813" width="4.125" style="2" customWidth="1"/>
    <col min="2814" max="2814" width="6.25" style="2" customWidth="1"/>
    <col min="2815" max="2815" width="7.125" style="2" customWidth="1"/>
    <col min="2816" max="2816" width="0" style="2" hidden="1" customWidth="1"/>
    <col min="2817" max="2817" width="43.375" style="2" customWidth="1"/>
    <col min="2818" max="2818" width="3.375" style="2" customWidth="1"/>
    <col min="2819" max="2822" width="8.75" style="2" customWidth="1"/>
    <col min="2823" max="2823" width="13.625" style="2" customWidth="1"/>
    <col min="2824" max="2824" width="10.875" style="2" customWidth="1"/>
    <col min="2825" max="2825" width="5.125" style="2" customWidth="1"/>
    <col min="2826" max="2826" width="4.5" style="2" customWidth="1"/>
    <col min="2827" max="2827" width="24.375" style="2" customWidth="1"/>
    <col min="2828" max="2828" width="21.25" style="2" customWidth="1"/>
    <col min="2829" max="2829" width="10" style="2" customWidth="1"/>
    <col min="2830" max="2832" width="18" style="2" customWidth="1"/>
    <col min="2833" max="3064" width="9" style="2"/>
    <col min="3065" max="3065" width="4.125" style="2" customWidth="1"/>
    <col min="3066" max="3066" width="19.25" style="2" customWidth="1"/>
    <col min="3067" max="3067" width="21.375" style="2" customWidth="1"/>
    <col min="3068" max="3068" width="6.25" style="2" customWidth="1"/>
    <col min="3069" max="3069" width="4.125" style="2" customWidth="1"/>
    <col min="3070" max="3070" width="6.25" style="2" customWidth="1"/>
    <col min="3071" max="3071" width="7.125" style="2" customWidth="1"/>
    <col min="3072" max="3072" width="0" style="2" hidden="1" customWidth="1"/>
    <col min="3073" max="3073" width="43.375" style="2" customWidth="1"/>
    <col min="3074" max="3074" width="3.375" style="2" customWidth="1"/>
    <col min="3075" max="3078" width="8.75" style="2" customWidth="1"/>
    <col min="3079" max="3079" width="13.625" style="2" customWidth="1"/>
    <col min="3080" max="3080" width="10.875" style="2" customWidth="1"/>
    <col min="3081" max="3081" width="5.125" style="2" customWidth="1"/>
    <col min="3082" max="3082" width="4.5" style="2" customWidth="1"/>
    <col min="3083" max="3083" width="24.375" style="2" customWidth="1"/>
    <col min="3084" max="3084" width="21.25" style="2" customWidth="1"/>
    <col min="3085" max="3085" width="10" style="2" customWidth="1"/>
    <col min="3086" max="3088" width="18" style="2" customWidth="1"/>
    <col min="3089" max="3320" width="9" style="2"/>
    <col min="3321" max="3321" width="4.125" style="2" customWidth="1"/>
    <col min="3322" max="3322" width="19.25" style="2" customWidth="1"/>
    <col min="3323" max="3323" width="21.375" style="2" customWidth="1"/>
    <col min="3324" max="3324" width="6.25" style="2" customWidth="1"/>
    <col min="3325" max="3325" width="4.125" style="2" customWidth="1"/>
    <col min="3326" max="3326" width="6.25" style="2" customWidth="1"/>
    <col min="3327" max="3327" width="7.125" style="2" customWidth="1"/>
    <col min="3328" max="3328" width="0" style="2" hidden="1" customWidth="1"/>
    <col min="3329" max="3329" width="43.375" style="2" customWidth="1"/>
    <col min="3330" max="3330" width="3.375" style="2" customWidth="1"/>
    <col min="3331" max="3334" width="8.75" style="2" customWidth="1"/>
    <col min="3335" max="3335" width="13.625" style="2" customWidth="1"/>
    <col min="3336" max="3336" width="10.875" style="2" customWidth="1"/>
    <col min="3337" max="3337" width="5.125" style="2" customWidth="1"/>
    <col min="3338" max="3338" width="4.5" style="2" customWidth="1"/>
    <col min="3339" max="3339" width="24.375" style="2" customWidth="1"/>
    <col min="3340" max="3340" width="21.25" style="2" customWidth="1"/>
    <col min="3341" max="3341" width="10" style="2" customWidth="1"/>
    <col min="3342" max="3344" width="18" style="2" customWidth="1"/>
    <col min="3345" max="3576" width="9" style="2"/>
    <col min="3577" max="3577" width="4.125" style="2" customWidth="1"/>
    <col min="3578" max="3578" width="19.25" style="2" customWidth="1"/>
    <col min="3579" max="3579" width="21.375" style="2" customWidth="1"/>
    <col min="3580" max="3580" width="6.25" style="2" customWidth="1"/>
    <col min="3581" max="3581" width="4.125" style="2" customWidth="1"/>
    <col min="3582" max="3582" width="6.25" style="2" customWidth="1"/>
    <col min="3583" max="3583" width="7.125" style="2" customWidth="1"/>
    <col min="3584" max="3584" width="0" style="2" hidden="1" customWidth="1"/>
    <col min="3585" max="3585" width="43.375" style="2" customWidth="1"/>
    <col min="3586" max="3586" width="3.375" style="2" customWidth="1"/>
    <col min="3587" max="3590" width="8.75" style="2" customWidth="1"/>
    <col min="3591" max="3591" width="13.625" style="2" customWidth="1"/>
    <col min="3592" max="3592" width="10.875" style="2" customWidth="1"/>
    <col min="3593" max="3593" width="5.125" style="2" customWidth="1"/>
    <col min="3594" max="3594" width="4.5" style="2" customWidth="1"/>
    <col min="3595" max="3595" width="24.375" style="2" customWidth="1"/>
    <col min="3596" max="3596" width="21.25" style="2" customWidth="1"/>
    <col min="3597" max="3597" width="10" style="2" customWidth="1"/>
    <col min="3598" max="3600" width="18" style="2" customWidth="1"/>
    <col min="3601" max="3832" width="9" style="2"/>
    <col min="3833" max="3833" width="4.125" style="2" customWidth="1"/>
    <col min="3834" max="3834" width="19.25" style="2" customWidth="1"/>
    <col min="3835" max="3835" width="21.375" style="2" customWidth="1"/>
    <col min="3836" max="3836" width="6.25" style="2" customWidth="1"/>
    <col min="3837" max="3837" width="4.125" style="2" customWidth="1"/>
    <col min="3838" max="3838" width="6.25" style="2" customWidth="1"/>
    <col min="3839" max="3839" width="7.125" style="2" customWidth="1"/>
    <col min="3840" max="3840" width="0" style="2" hidden="1" customWidth="1"/>
    <col min="3841" max="3841" width="43.375" style="2" customWidth="1"/>
    <col min="3842" max="3842" width="3.375" style="2" customWidth="1"/>
    <col min="3843" max="3846" width="8.75" style="2" customWidth="1"/>
    <col min="3847" max="3847" width="13.625" style="2" customWidth="1"/>
    <col min="3848" max="3848" width="10.875" style="2" customWidth="1"/>
    <col min="3849" max="3849" width="5.125" style="2" customWidth="1"/>
    <col min="3850" max="3850" width="4.5" style="2" customWidth="1"/>
    <col min="3851" max="3851" width="24.375" style="2" customWidth="1"/>
    <col min="3852" max="3852" width="21.25" style="2" customWidth="1"/>
    <col min="3853" max="3853" width="10" style="2" customWidth="1"/>
    <col min="3854" max="3856" width="18" style="2" customWidth="1"/>
    <col min="3857" max="4088" width="9" style="2"/>
    <col min="4089" max="4089" width="4.125" style="2" customWidth="1"/>
    <col min="4090" max="4090" width="19.25" style="2" customWidth="1"/>
    <col min="4091" max="4091" width="21.375" style="2" customWidth="1"/>
    <col min="4092" max="4092" width="6.25" style="2" customWidth="1"/>
    <col min="4093" max="4093" width="4.125" style="2" customWidth="1"/>
    <col min="4094" max="4094" width="6.25" style="2" customWidth="1"/>
    <col min="4095" max="4095" width="7.125" style="2" customWidth="1"/>
    <col min="4096" max="4096" width="0" style="2" hidden="1" customWidth="1"/>
    <col min="4097" max="4097" width="43.375" style="2" customWidth="1"/>
    <col min="4098" max="4098" width="3.375" style="2" customWidth="1"/>
    <col min="4099" max="4102" width="8.75" style="2" customWidth="1"/>
    <col min="4103" max="4103" width="13.625" style="2" customWidth="1"/>
    <col min="4104" max="4104" width="10.875" style="2" customWidth="1"/>
    <col min="4105" max="4105" width="5.125" style="2" customWidth="1"/>
    <col min="4106" max="4106" width="4.5" style="2" customWidth="1"/>
    <col min="4107" max="4107" width="24.375" style="2" customWidth="1"/>
    <col min="4108" max="4108" width="21.25" style="2" customWidth="1"/>
    <col min="4109" max="4109" width="10" style="2" customWidth="1"/>
    <col min="4110" max="4112" width="18" style="2" customWidth="1"/>
    <col min="4113" max="4344" width="9" style="2"/>
    <col min="4345" max="4345" width="4.125" style="2" customWidth="1"/>
    <col min="4346" max="4346" width="19.25" style="2" customWidth="1"/>
    <col min="4347" max="4347" width="21.375" style="2" customWidth="1"/>
    <col min="4348" max="4348" width="6.25" style="2" customWidth="1"/>
    <col min="4349" max="4349" width="4.125" style="2" customWidth="1"/>
    <col min="4350" max="4350" width="6.25" style="2" customWidth="1"/>
    <col min="4351" max="4351" width="7.125" style="2" customWidth="1"/>
    <col min="4352" max="4352" width="0" style="2" hidden="1" customWidth="1"/>
    <col min="4353" max="4353" width="43.375" style="2" customWidth="1"/>
    <col min="4354" max="4354" width="3.375" style="2" customWidth="1"/>
    <col min="4355" max="4358" width="8.75" style="2" customWidth="1"/>
    <col min="4359" max="4359" width="13.625" style="2" customWidth="1"/>
    <col min="4360" max="4360" width="10.875" style="2" customWidth="1"/>
    <col min="4361" max="4361" width="5.125" style="2" customWidth="1"/>
    <col min="4362" max="4362" width="4.5" style="2" customWidth="1"/>
    <col min="4363" max="4363" width="24.375" style="2" customWidth="1"/>
    <col min="4364" max="4364" width="21.25" style="2" customWidth="1"/>
    <col min="4365" max="4365" width="10" style="2" customWidth="1"/>
    <col min="4366" max="4368" width="18" style="2" customWidth="1"/>
    <col min="4369" max="4600" width="9" style="2"/>
    <col min="4601" max="4601" width="4.125" style="2" customWidth="1"/>
    <col min="4602" max="4602" width="19.25" style="2" customWidth="1"/>
    <col min="4603" max="4603" width="21.375" style="2" customWidth="1"/>
    <col min="4604" max="4604" width="6.25" style="2" customWidth="1"/>
    <col min="4605" max="4605" width="4.125" style="2" customWidth="1"/>
    <col min="4606" max="4606" width="6.25" style="2" customWidth="1"/>
    <col min="4607" max="4607" width="7.125" style="2" customWidth="1"/>
    <col min="4608" max="4608" width="0" style="2" hidden="1" customWidth="1"/>
    <col min="4609" max="4609" width="43.375" style="2" customWidth="1"/>
    <col min="4610" max="4610" width="3.375" style="2" customWidth="1"/>
    <col min="4611" max="4614" width="8.75" style="2" customWidth="1"/>
    <col min="4615" max="4615" width="13.625" style="2" customWidth="1"/>
    <col min="4616" max="4616" width="10.875" style="2" customWidth="1"/>
    <col min="4617" max="4617" width="5.125" style="2" customWidth="1"/>
    <col min="4618" max="4618" width="4.5" style="2" customWidth="1"/>
    <col min="4619" max="4619" width="24.375" style="2" customWidth="1"/>
    <col min="4620" max="4620" width="21.25" style="2" customWidth="1"/>
    <col min="4621" max="4621" width="10" style="2" customWidth="1"/>
    <col min="4622" max="4624" width="18" style="2" customWidth="1"/>
    <col min="4625" max="4856" width="9" style="2"/>
    <col min="4857" max="4857" width="4.125" style="2" customWidth="1"/>
    <col min="4858" max="4858" width="19.25" style="2" customWidth="1"/>
    <col min="4859" max="4859" width="21.375" style="2" customWidth="1"/>
    <col min="4860" max="4860" width="6.25" style="2" customWidth="1"/>
    <col min="4861" max="4861" width="4.125" style="2" customWidth="1"/>
    <col min="4862" max="4862" width="6.25" style="2" customWidth="1"/>
    <col min="4863" max="4863" width="7.125" style="2" customWidth="1"/>
    <col min="4864" max="4864" width="0" style="2" hidden="1" customWidth="1"/>
    <col min="4865" max="4865" width="43.375" style="2" customWidth="1"/>
    <col min="4866" max="4866" width="3.375" style="2" customWidth="1"/>
    <col min="4867" max="4870" width="8.75" style="2" customWidth="1"/>
    <col min="4871" max="4871" width="13.625" style="2" customWidth="1"/>
    <col min="4872" max="4872" width="10.875" style="2" customWidth="1"/>
    <col min="4873" max="4873" width="5.125" style="2" customWidth="1"/>
    <col min="4874" max="4874" width="4.5" style="2" customWidth="1"/>
    <col min="4875" max="4875" width="24.375" style="2" customWidth="1"/>
    <col min="4876" max="4876" width="21.25" style="2" customWidth="1"/>
    <col min="4877" max="4877" width="10" style="2" customWidth="1"/>
    <col min="4878" max="4880" width="18" style="2" customWidth="1"/>
    <col min="4881" max="5112" width="9" style="2"/>
    <col min="5113" max="5113" width="4.125" style="2" customWidth="1"/>
    <col min="5114" max="5114" width="19.25" style="2" customWidth="1"/>
    <col min="5115" max="5115" width="21.375" style="2" customWidth="1"/>
    <col min="5116" max="5116" width="6.25" style="2" customWidth="1"/>
    <col min="5117" max="5117" width="4.125" style="2" customWidth="1"/>
    <col min="5118" max="5118" width="6.25" style="2" customWidth="1"/>
    <col min="5119" max="5119" width="7.125" style="2" customWidth="1"/>
    <col min="5120" max="5120" width="0" style="2" hidden="1" customWidth="1"/>
    <col min="5121" max="5121" width="43.375" style="2" customWidth="1"/>
    <col min="5122" max="5122" width="3.375" style="2" customWidth="1"/>
    <col min="5123" max="5126" width="8.75" style="2" customWidth="1"/>
    <col min="5127" max="5127" width="13.625" style="2" customWidth="1"/>
    <col min="5128" max="5128" width="10.875" style="2" customWidth="1"/>
    <col min="5129" max="5129" width="5.125" style="2" customWidth="1"/>
    <col min="5130" max="5130" width="4.5" style="2" customWidth="1"/>
    <col min="5131" max="5131" width="24.375" style="2" customWidth="1"/>
    <col min="5132" max="5132" width="21.25" style="2" customWidth="1"/>
    <col min="5133" max="5133" width="10" style="2" customWidth="1"/>
    <col min="5134" max="5136" width="18" style="2" customWidth="1"/>
    <col min="5137" max="5368" width="9" style="2"/>
    <col min="5369" max="5369" width="4.125" style="2" customWidth="1"/>
    <col min="5370" max="5370" width="19.25" style="2" customWidth="1"/>
    <col min="5371" max="5371" width="21.375" style="2" customWidth="1"/>
    <col min="5372" max="5372" width="6.25" style="2" customWidth="1"/>
    <col min="5373" max="5373" width="4.125" style="2" customWidth="1"/>
    <col min="5374" max="5374" width="6.25" style="2" customWidth="1"/>
    <col min="5375" max="5375" width="7.125" style="2" customWidth="1"/>
    <col min="5376" max="5376" width="0" style="2" hidden="1" customWidth="1"/>
    <col min="5377" max="5377" width="43.375" style="2" customWidth="1"/>
    <col min="5378" max="5378" width="3.375" style="2" customWidth="1"/>
    <col min="5379" max="5382" width="8.75" style="2" customWidth="1"/>
    <col min="5383" max="5383" width="13.625" style="2" customWidth="1"/>
    <col min="5384" max="5384" width="10.875" style="2" customWidth="1"/>
    <col min="5385" max="5385" width="5.125" style="2" customWidth="1"/>
    <col min="5386" max="5386" width="4.5" style="2" customWidth="1"/>
    <col min="5387" max="5387" width="24.375" style="2" customWidth="1"/>
    <col min="5388" max="5388" width="21.25" style="2" customWidth="1"/>
    <col min="5389" max="5389" width="10" style="2" customWidth="1"/>
    <col min="5390" max="5392" width="18" style="2" customWidth="1"/>
    <col min="5393" max="5624" width="9" style="2"/>
    <col min="5625" max="5625" width="4.125" style="2" customWidth="1"/>
    <col min="5626" max="5626" width="19.25" style="2" customWidth="1"/>
    <col min="5627" max="5627" width="21.375" style="2" customWidth="1"/>
    <col min="5628" max="5628" width="6.25" style="2" customWidth="1"/>
    <col min="5629" max="5629" width="4.125" style="2" customWidth="1"/>
    <col min="5630" max="5630" width="6.25" style="2" customWidth="1"/>
    <col min="5631" max="5631" width="7.125" style="2" customWidth="1"/>
    <col min="5632" max="5632" width="0" style="2" hidden="1" customWidth="1"/>
    <col min="5633" max="5633" width="43.375" style="2" customWidth="1"/>
    <col min="5634" max="5634" width="3.375" style="2" customWidth="1"/>
    <col min="5635" max="5638" width="8.75" style="2" customWidth="1"/>
    <col min="5639" max="5639" width="13.625" style="2" customWidth="1"/>
    <col min="5640" max="5640" width="10.875" style="2" customWidth="1"/>
    <col min="5641" max="5641" width="5.125" style="2" customWidth="1"/>
    <col min="5642" max="5642" width="4.5" style="2" customWidth="1"/>
    <col min="5643" max="5643" width="24.375" style="2" customWidth="1"/>
    <col min="5644" max="5644" width="21.25" style="2" customWidth="1"/>
    <col min="5645" max="5645" width="10" style="2" customWidth="1"/>
    <col min="5646" max="5648" width="18" style="2" customWidth="1"/>
    <col min="5649" max="5880" width="9" style="2"/>
    <col min="5881" max="5881" width="4.125" style="2" customWidth="1"/>
    <col min="5882" max="5882" width="19.25" style="2" customWidth="1"/>
    <col min="5883" max="5883" width="21.375" style="2" customWidth="1"/>
    <col min="5884" max="5884" width="6.25" style="2" customWidth="1"/>
    <col min="5885" max="5885" width="4.125" style="2" customWidth="1"/>
    <col min="5886" max="5886" width="6.25" style="2" customWidth="1"/>
    <col min="5887" max="5887" width="7.125" style="2" customWidth="1"/>
    <col min="5888" max="5888" width="0" style="2" hidden="1" customWidth="1"/>
    <col min="5889" max="5889" width="43.375" style="2" customWidth="1"/>
    <col min="5890" max="5890" width="3.375" style="2" customWidth="1"/>
    <col min="5891" max="5894" width="8.75" style="2" customWidth="1"/>
    <col min="5895" max="5895" width="13.625" style="2" customWidth="1"/>
    <col min="5896" max="5896" width="10.875" style="2" customWidth="1"/>
    <col min="5897" max="5897" width="5.125" style="2" customWidth="1"/>
    <col min="5898" max="5898" width="4.5" style="2" customWidth="1"/>
    <col min="5899" max="5899" width="24.375" style="2" customWidth="1"/>
    <col min="5900" max="5900" width="21.25" style="2" customWidth="1"/>
    <col min="5901" max="5901" width="10" style="2" customWidth="1"/>
    <col min="5902" max="5904" width="18" style="2" customWidth="1"/>
    <col min="5905" max="6136" width="9" style="2"/>
    <col min="6137" max="6137" width="4.125" style="2" customWidth="1"/>
    <col min="6138" max="6138" width="19.25" style="2" customWidth="1"/>
    <col min="6139" max="6139" width="21.375" style="2" customWidth="1"/>
    <col min="6140" max="6140" width="6.25" style="2" customWidth="1"/>
    <col min="6141" max="6141" width="4.125" style="2" customWidth="1"/>
    <col min="6142" max="6142" width="6.25" style="2" customWidth="1"/>
    <col min="6143" max="6143" width="7.125" style="2" customWidth="1"/>
    <col min="6144" max="6144" width="0" style="2" hidden="1" customWidth="1"/>
    <col min="6145" max="6145" width="43.375" style="2" customWidth="1"/>
    <col min="6146" max="6146" width="3.375" style="2" customWidth="1"/>
    <col min="6147" max="6150" width="8.75" style="2" customWidth="1"/>
    <col min="6151" max="6151" width="13.625" style="2" customWidth="1"/>
    <col min="6152" max="6152" width="10.875" style="2" customWidth="1"/>
    <col min="6153" max="6153" width="5.125" style="2" customWidth="1"/>
    <col min="6154" max="6154" width="4.5" style="2" customWidth="1"/>
    <col min="6155" max="6155" width="24.375" style="2" customWidth="1"/>
    <col min="6156" max="6156" width="21.25" style="2" customWidth="1"/>
    <col min="6157" max="6157" width="10" style="2" customWidth="1"/>
    <col min="6158" max="6160" width="18" style="2" customWidth="1"/>
    <col min="6161" max="6392" width="9" style="2"/>
    <col min="6393" max="6393" width="4.125" style="2" customWidth="1"/>
    <col min="6394" max="6394" width="19.25" style="2" customWidth="1"/>
    <col min="6395" max="6395" width="21.375" style="2" customWidth="1"/>
    <col min="6396" max="6396" width="6.25" style="2" customWidth="1"/>
    <col min="6397" max="6397" width="4.125" style="2" customWidth="1"/>
    <col min="6398" max="6398" width="6.25" style="2" customWidth="1"/>
    <col min="6399" max="6399" width="7.125" style="2" customWidth="1"/>
    <col min="6400" max="6400" width="0" style="2" hidden="1" customWidth="1"/>
    <col min="6401" max="6401" width="43.375" style="2" customWidth="1"/>
    <col min="6402" max="6402" width="3.375" style="2" customWidth="1"/>
    <col min="6403" max="6406" width="8.75" style="2" customWidth="1"/>
    <col min="6407" max="6407" width="13.625" style="2" customWidth="1"/>
    <col min="6408" max="6408" width="10.875" style="2" customWidth="1"/>
    <col min="6409" max="6409" width="5.125" style="2" customWidth="1"/>
    <col min="6410" max="6410" width="4.5" style="2" customWidth="1"/>
    <col min="6411" max="6411" width="24.375" style="2" customWidth="1"/>
    <col min="6412" max="6412" width="21.25" style="2" customWidth="1"/>
    <col min="6413" max="6413" width="10" style="2" customWidth="1"/>
    <col min="6414" max="6416" width="18" style="2" customWidth="1"/>
    <col min="6417" max="6648" width="9" style="2"/>
    <col min="6649" max="6649" width="4.125" style="2" customWidth="1"/>
    <col min="6650" max="6650" width="19.25" style="2" customWidth="1"/>
    <col min="6651" max="6651" width="21.375" style="2" customWidth="1"/>
    <col min="6652" max="6652" width="6.25" style="2" customWidth="1"/>
    <col min="6653" max="6653" width="4.125" style="2" customWidth="1"/>
    <col min="6654" max="6654" width="6.25" style="2" customWidth="1"/>
    <col min="6655" max="6655" width="7.125" style="2" customWidth="1"/>
    <col min="6656" max="6656" width="0" style="2" hidden="1" customWidth="1"/>
    <col min="6657" max="6657" width="43.375" style="2" customWidth="1"/>
    <col min="6658" max="6658" width="3.375" style="2" customWidth="1"/>
    <col min="6659" max="6662" width="8.75" style="2" customWidth="1"/>
    <col min="6663" max="6663" width="13.625" style="2" customWidth="1"/>
    <col min="6664" max="6664" width="10.875" style="2" customWidth="1"/>
    <col min="6665" max="6665" width="5.125" style="2" customWidth="1"/>
    <col min="6666" max="6666" width="4.5" style="2" customWidth="1"/>
    <col min="6667" max="6667" width="24.375" style="2" customWidth="1"/>
    <col min="6668" max="6668" width="21.25" style="2" customWidth="1"/>
    <col min="6669" max="6669" width="10" style="2" customWidth="1"/>
    <col min="6670" max="6672" width="18" style="2" customWidth="1"/>
    <col min="6673" max="6904" width="9" style="2"/>
    <col min="6905" max="6905" width="4.125" style="2" customWidth="1"/>
    <col min="6906" max="6906" width="19.25" style="2" customWidth="1"/>
    <col min="6907" max="6907" width="21.375" style="2" customWidth="1"/>
    <col min="6908" max="6908" width="6.25" style="2" customWidth="1"/>
    <col min="6909" max="6909" width="4.125" style="2" customWidth="1"/>
    <col min="6910" max="6910" width="6.25" style="2" customWidth="1"/>
    <col min="6911" max="6911" width="7.125" style="2" customWidth="1"/>
    <col min="6912" max="6912" width="0" style="2" hidden="1" customWidth="1"/>
    <col min="6913" max="6913" width="43.375" style="2" customWidth="1"/>
    <col min="6914" max="6914" width="3.375" style="2" customWidth="1"/>
    <col min="6915" max="6918" width="8.75" style="2" customWidth="1"/>
    <col min="6919" max="6919" width="13.625" style="2" customWidth="1"/>
    <col min="6920" max="6920" width="10.875" style="2" customWidth="1"/>
    <col min="6921" max="6921" width="5.125" style="2" customWidth="1"/>
    <col min="6922" max="6922" width="4.5" style="2" customWidth="1"/>
    <col min="6923" max="6923" width="24.375" style="2" customWidth="1"/>
    <col min="6924" max="6924" width="21.25" style="2" customWidth="1"/>
    <col min="6925" max="6925" width="10" style="2" customWidth="1"/>
    <col min="6926" max="6928" width="18" style="2" customWidth="1"/>
    <col min="6929" max="7160" width="9" style="2"/>
    <col min="7161" max="7161" width="4.125" style="2" customWidth="1"/>
    <col min="7162" max="7162" width="19.25" style="2" customWidth="1"/>
    <col min="7163" max="7163" width="21.375" style="2" customWidth="1"/>
    <col min="7164" max="7164" width="6.25" style="2" customWidth="1"/>
    <col min="7165" max="7165" width="4.125" style="2" customWidth="1"/>
    <col min="7166" max="7166" width="6.25" style="2" customWidth="1"/>
    <col min="7167" max="7167" width="7.125" style="2" customWidth="1"/>
    <col min="7168" max="7168" width="0" style="2" hidden="1" customWidth="1"/>
    <col min="7169" max="7169" width="43.375" style="2" customWidth="1"/>
    <col min="7170" max="7170" width="3.375" style="2" customWidth="1"/>
    <col min="7171" max="7174" width="8.75" style="2" customWidth="1"/>
    <col min="7175" max="7175" width="13.625" style="2" customWidth="1"/>
    <col min="7176" max="7176" width="10.875" style="2" customWidth="1"/>
    <col min="7177" max="7177" width="5.125" style="2" customWidth="1"/>
    <col min="7178" max="7178" width="4.5" style="2" customWidth="1"/>
    <col min="7179" max="7179" width="24.375" style="2" customWidth="1"/>
    <col min="7180" max="7180" width="21.25" style="2" customWidth="1"/>
    <col min="7181" max="7181" width="10" style="2" customWidth="1"/>
    <col min="7182" max="7184" width="18" style="2" customWidth="1"/>
    <col min="7185" max="7416" width="9" style="2"/>
    <col min="7417" max="7417" width="4.125" style="2" customWidth="1"/>
    <col min="7418" max="7418" width="19.25" style="2" customWidth="1"/>
    <col min="7419" max="7419" width="21.375" style="2" customWidth="1"/>
    <col min="7420" max="7420" width="6.25" style="2" customWidth="1"/>
    <col min="7421" max="7421" width="4.125" style="2" customWidth="1"/>
    <col min="7422" max="7422" width="6.25" style="2" customWidth="1"/>
    <col min="7423" max="7423" width="7.125" style="2" customWidth="1"/>
    <col min="7424" max="7424" width="0" style="2" hidden="1" customWidth="1"/>
    <col min="7425" max="7425" width="43.375" style="2" customWidth="1"/>
    <col min="7426" max="7426" width="3.375" style="2" customWidth="1"/>
    <col min="7427" max="7430" width="8.75" style="2" customWidth="1"/>
    <col min="7431" max="7431" width="13.625" style="2" customWidth="1"/>
    <col min="7432" max="7432" width="10.875" style="2" customWidth="1"/>
    <col min="7433" max="7433" width="5.125" style="2" customWidth="1"/>
    <col min="7434" max="7434" width="4.5" style="2" customWidth="1"/>
    <col min="7435" max="7435" width="24.375" style="2" customWidth="1"/>
    <col min="7436" max="7436" width="21.25" style="2" customWidth="1"/>
    <col min="7437" max="7437" width="10" style="2" customWidth="1"/>
    <col min="7438" max="7440" width="18" style="2" customWidth="1"/>
    <col min="7441" max="7672" width="9" style="2"/>
    <col min="7673" max="7673" width="4.125" style="2" customWidth="1"/>
    <col min="7674" max="7674" width="19.25" style="2" customWidth="1"/>
    <col min="7675" max="7675" width="21.375" style="2" customWidth="1"/>
    <col min="7676" max="7676" width="6.25" style="2" customWidth="1"/>
    <col min="7677" max="7677" width="4.125" style="2" customWidth="1"/>
    <col min="7678" max="7678" width="6.25" style="2" customWidth="1"/>
    <col min="7679" max="7679" width="7.125" style="2" customWidth="1"/>
    <col min="7680" max="7680" width="0" style="2" hidden="1" customWidth="1"/>
    <col min="7681" max="7681" width="43.375" style="2" customWidth="1"/>
    <col min="7682" max="7682" width="3.375" style="2" customWidth="1"/>
    <col min="7683" max="7686" width="8.75" style="2" customWidth="1"/>
    <col min="7687" max="7687" width="13.625" style="2" customWidth="1"/>
    <col min="7688" max="7688" width="10.875" style="2" customWidth="1"/>
    <col min="7689" max="7689" width="5.125" style="2" customWidth="1"/>
    <col min="7690" max="7690" width="4.5" style="2" customWidth="1"/>
    <col min="7691" max="7691" width="24.375" style="2" customWidth="1"/>
    <col min="7692" max="7692" width="21.25" style="2" customWidth="1"/>
    <col min="7693" max="7693" width="10" style="2" customWidth="1"/>
    <col min="7694" max="7696" width="18" style="2" customWidth="1"/>
    <col min="7697" max="7928" width="9" style="2"/>
    <col min="7929" max="7929" width="4.125" style="2" customWidth="1"/>
    <col min="7930" max="7930" width="19.25" style="2" customWidth="1"/>
    <col min="7931" max="7931" width="21.375" style="2" customWidth="1"/>
    <col min="7932" max="7932" width="6.25" style="2" customWidth="1"/>
    <col min="7933" max="7933" width="4.125" style="2" customWidth="1"/>
    <col min="7934" max="7934" width="6.25" style="2" customWidth="1"/>
    <col min="7935" max="7935" width="7.125" style="2" customWidth="1"/>
    <col min="7936" max="7936" width="0" style="2" hidden="1" customWidth="1"/>
    <col min="7937" max="7937" width="43.375" style="2" customWidth="1"/>
    <col min="7938" max="7938" width="3.375" style="2" customWidth="1"/>
    <col min="7939" max="7942" width="8.75" style="2" customWidth="1"/>
    <col min="7943" max="7943" width="13.625" style="2" customWidth="1"/>
    <col min="7944" max="7944" width="10.875" style="2" customWidth="1"/>
    <col min="7945" max="7945" width="5.125" style="2" customWidth="1"/>
    <col min="7946" max="7946" width="4.5" style="2" customWidth="1"/>
    <col min="7947" max="7947" width="24.375" style="2" customWidth="1"/>
    <col min="7948" max="7948" width="21.25" style="2" customWidth="1"/>
    <col min="7949" max="7949" width="10" style="2" customWidth="1"/>
    <col min="7950" max="7952" width="18" style="2" customWidth="1"/>
    <col min="7953" max="8184" width="9" style="2"/>
    <col min="8185" max="8185" width="4.125" style="2" customWidth="1"/>
    <col min="8186" max="8186" width="19.25" style="2" customWidth="1"/>
    <col min="8187" max="8187" width="21.375" style="2" customWidth="1"/>
    <col min="8188" max="8188" width="6.25" style="2" customWidth="1"/>
    <col min="8189" max="8189" width="4.125" style="2" customWidth="1"/>
    <col min="8190" max="8190" width="6.25" style="2" customWidth="1"/>
    <col min="8191" max="8191" width="7.125" style="2" customWidth="1"/>
    <col min="8192" max="8192" width="0" style="2" hidden="1" customWidth="1"/>
    <col min="8193" max="8193" width="43.375" style="2" customWidth="1"/>
    <col min="8194" max="8194" width="3.375" style="2" customWidth="1"/>
    <col min="8195" max="8198" width="8.75" style="2" customWidth="1"/>
    <col min="8199" max="8199" width="13.625" style="2" customWidth="1"/>
    <col min="8200" max="8200" width="10.875" style="2" customWidth="1"/>
    <col min="8201" max="8201" width="5.125" style="2" customWidth="1"/>
    <col min="8202" max="8202" width="4.5" style="2" customWidth="1"/>
    <col min="8203" max="8203" width="24.375" style="2" customWidth="1"/>
    <col min="8204" max="8204" width="21.25" style="2" customWidth="1"/>
    <col min="8205" max="8205" width="10" style="2" customWidth="1"/>
    <col min="8206" max="8208" width="18" style="2" customWidth="1"/>
    <col min="8209" max="8440" width="9" style="2"/>
    <col min="8441" max="8441" width="4.125" style="2" customWidth="1"/>
    <col min="8442" max="8442" width="19.25" style="2" customWidth="1"/>
    <col min="8443" max="8443" width="21.375" style="2" customWidth="1"/>
    <col min="8444" max="8444" width="6.25" style="2" customWidth="1"/>
    <col min="8445" max="8445" width="4.125" style="2" customWidth="1"/>
    <col min="8446" max="8446" width="6.25" style="2" customWidth="1"/>
    <col min="8447" max="8447" width="7.125" style="2" customWidth="1"/>
    <col min="8448" max="8448" width="0" style="2" hidden="1" customWidth="1"/>
    <col min="8449" max="8449" width="43.375" style="2" customWidth="1"/>
    <col min="8450" max="8450" width="3.375" style="2" customWidth="1"/>
    <col min="8451" max="8454" width="8.75" style="2" customWidth="1"/>
    <col min="8455" max="8455" width="13.625" style="2" customWidth="1"/>
    <col min="8456" max="8456" width="10.875" style="2" customWidth="1"/>
    <col min="8457" max="8457" width="5.125" style="2" customWidth="1"/>
    <col min="8458" max="8458" width="4.5" style="2" customWidth="1"/>
    <col min="8459" max="8459" width="24.375" style="2" customWidth="1"/>
    <col min="8460" max="8460" width="21.25" style="2" customWidth="1"/>
    <col min="8461" max="8461" width="10" style="2" customWidth="1"/>
    <col min="8462" max="8464" width="18" style="2" customWidth="1"/>
    <col min="8465" max="8696" width="9" style="2"/>
    <col min="8697" max="8697" width="4.125" style="2" customWidth="1"/>
    <col min="8698" max="8698" width="19.25" style="2" customWidth="1"/>
    <col min="8699" max="8699" width="21.375" style="2" customWidth="1"/>
    <col min="8700" max="8700" width="6.25" style="2" customWidth="1"/>
    <col min="8701" max="8701" width="4.125" style="2" customWidth="1"/>
    <col min="8702" max="8702" width="6.25" style="2" customWidth="1"/>
    <col min="8703" max="8703" width="7.125" style="2" customWidth="1"/>
    <col min="8704" max="8704" width="0" style="2" hidden="1" customWidth="1"/>
    <col min="8705" max="8705" width="43.375" style="2" customWidth="1"/>
    <col min="8706" max="8706" width="3.375" style="2" customWidth="1"/>
    <col min="8707" max="8710" width="8.75" style="2" customWidth="1"/>
    <col min="8711" max="8711" width="13.625" style="2" customWidth="1"/>
    <col min="8712" max="8712" width="10.875" style="2" customWidth="1"/>
    <col min="8713" max="8713" width="5.125" style="2" customWidth="1"/>
    <col min="8714" max="8714" width="4.5" style="2" customWidth="1"/>
    <col min="8715" max="8715" width="24.375" style="2" customWidth="1"/>
    <col min="8716" max="8716" width="21.25" style="2" customWidth="1"/>
    <col min="8717" max="8717" width="10" style="2" customWidth="1"/>
    <col min="8718" max="8720" width="18" style="2" customWidth="1"/>
    <col min="8721" max="8952" width="9" style="2"/>
    <col min="8953" max="8953" width="4.125" style="2" customWidth="1"/>
    <col min="8954" max="8954" width="19.25" style="2" customWidth="1"/>
    <col min="8955" max="8955" width="21.375" style="2" customWidth="1"/>
    <col min="8956" max="8956" width="6.25" style="2" customWidth="1"/>
    <col min="8957" max="8957" width="4.125" style="2" customWidth="1"/>
    <col min="8958" max="8958" width="6.25" style="2" customWidth="1"/>
    <col min="8959" max="8959" width="7.125" style="2" customWidth="1"/>
    <col min="8960" max="8960" width="0" style="2" hidden="1" customWidth="1"/>
    <col min="8961" max="8961" width="43.375" style="2" customWidth="1"/>
    <col min="8962" max="8962" width="3.375" style="2" customWidth="1"/>
    <col min="8963" max="8966" width="8.75" style="2" customWidth="1"/>
    <col min="8967" max="8967" width="13.625" style="2" customWidth="1"/>
    <col min="8968" max="8968" width="10.875" style="2" customWidth="1"/>
    <col min="8969" max="8969" width="5.125" style="2" customWidth="1"/>
    <col min="8970" max="8970" width="4.5" style="2" customWidth="1"/>
    <col min="8971" max="8971" width="24.375" style="2" customWidth="1"/>
    <col min="8972" max="8972" width="21.25" style="2" customWidth="1"/>
    <col min="8973" max="8973" width="10" style="2" customWidth="1"/>
    <col min="8974" max="8976" width="18" style="2" customWidth="1"/>
    <col min="8977" max="9208" width="9" style="2"/>
    <col min="9209" max="9209" width="4.125" style="2" customWidth="1"/>
    <col min="9210" max="9210" width="19.25" style="2" customWidth="1"/>
    <col min="9211" max="9211" width="21.375" style="2" customWidth="1"/>
    <col min="9212" max="9212" width="6.25" style="2" customWidth="1"/>
    <col min="9213" max="9213" width="4.125" style="2" customWidth="1"/>
    <col min="9214" max="9214" width="6.25" style="2" customWidth="1"/>
    <col min="9215" max="9215" width="7.125" style="2" customWidth="1"/>
    <col min="9216" max="9216" width="0" style="2" hidden="1" customWidth="1"/>
    <col min="9217" max="9217" width="43.375" style="2" customWidth="1"/>
    <col min="9218" max="9218" width="3.375" style="2" customWidth="1"/>
    <col min="9219" max="9222" width="8.75" style="2" customWidth="1"/>
    <col min="9223" max="9223" width="13.625" style="2" customWidth="1"/>
    <col min="9224" max="9224" width="10.875" style="2" customWidth="1"/>
    <col min="9225" max="9225" width="5.125" style="2" customWidth="1"/>
    <col min="9226" max="9226" width="4.5" style="2" customWidth="1"/>
    <col min="9227" max="9227" width="24.375" style="2" customWidth="1"/>
    <col min="9228" max="9228" width="21.25" style="2" customWidth="1"/>
    <col min="9229" max="9229" width="10" style="2" customWidth="1"/>
    <col min="9230" max="9232" width="18" style="2" customWidth="1"/>
    <col min="9233" max="9464" width="9" style="2"/>
    <col min="9465" max="9465" width="4.125" style="2" customWidth="1"/>
    <col min="9466" max="9466" width="19.25" style="2" customWidth="1"/>
    <col min="9467" max="9467" width="21.375" style="2" customWidth="1"/>
    <col min="9468" max="9468" width="6.25" style="2" customWidth="1"/>
    <col min="9469" max="9469" width="4.125" style="2" customWidth="1"/>
    <col min="9470" max="9470" width="6.25" style="2" customWidth="1"/>
    <col min="9471" max="9471" width="7.125" style="2" customWidth="1"/>
    <col min="9472" max="9472" width="0" style="2" hidden="1" customWidth="1"/>
    <col min="9473" max="9473" width="43.375" style="2" customWidth="1"/>
    <col min="9474" max="9474" width="3.375" style="2" customWidth="1"/>
    <col min="9475" max="9478" width="8.75" style="2" customWidth="1"/>
    <col min="9479" max="9479" width="13.625" style="2" customWidth="1"/>
    <col min="9480" max="9480" width="10.875" style="2" customWidth="1"/>
    <col min="9481" max="9481" width="5.125" style="2" customWidth="1"/>
    <col min="9482" max="9482" width="4.5" style="2" customWidth="1"/>
    <col min="9483" max="9483" width="24.375" style="2" customWidth="1"/>
    <col min="9484" max="9484" width="21.25" style="2" customWidth="1"/>
    <col min="9485" max="9485" width="10" style="2" customWidth="1"/>
    <col min="9486" max="9488" width="18" style="2" customWidth="1"/>
    <col min="9489" max="9720" width="9" style="2"/>
    <col min="9721" max="9721" width="4.125" style="2" customWidth="1"/>
    <col min="9722" max="9722" width="19.25" style="2" customWidth="1"/>
    <col min="9723" max="9723" width="21.375" style="2" customWidth="1"/>
    <col min="9724" max="9724" width="6.25" style="2" customWidth="1"/>
    <col min="9725" max="9725" width="4.125" style="2" customWidth="1"/>
    <col min="9726" max="9726" width="6.25" style="2" customWidth="1"/>
    <col min="9727" max="9727" width="7.125" style="2" customWidth="1"/>
    <col min="9728" max="9728" width="0" style="2" hidden="1" customWidth="1"/>
    <col min="9729" max="9729" width="43.375" style="2" customWidth="1"/>
    <col min="9730" max="9730" width="3.375" style="2" customWidth="1"/>
    <col min="9731" max="9734" width="8.75" style="2" customWidth="1"/>
    <col min="9735" max="9735" width="13.625" style="2" customWidth="1"/>
    <col min="9736" max="9736" width="10.875" style="2" customWidth="1"/>
    <col min="9737" max="9737" width="5.125" style="2" customWidth="1"/>
    <col min="9738" max="9738" width="4.5" style="2" customWidth="1"/>
    <col min="9739" max="9739" width="24.375" style="2" customWidth="1"/>
    <col min="9740" max="9740" width="21.25" style="2" customWidth="1"/>
    <col min="9741" max="9741" width="10" style="2" customWidth="1"/>
    <col min="9742" max="9744" width="18" style="2" customWidth="1"/>
    <col min="9745" max="9976" width="9" style="2"/>
    <col min="9977" max="9977" width="4.125" style="2" customWidth="1"/>
    <col min="9978" max="9978" width="19.25" style="2" customWidth="1"/>
    <col min="9979" max="9979" width="21.375" style="2" customWidth="1"/>
    <col min="9980" max="9980" width="6.25" style="2" customWidth="1"/>
    <col min="9981" max="9981" width="4.125" style="2" customWidth="1"/>
    <col min="9982" max="9982" width="6.25" style="2" customWidth="1"/>
    <col min="9983" max="9983" width="7.125" style="2" customWidth="1"/>
    <col min="9984" max="9984" width="0" style="2" hidden="1" customWidth="1"/>
    <col min="9985" max="9985" width="43.375" style="2" customWidth="1"/>
    <col min="9986" max="9986" width="3.375" style="2" customWidth="1"/>
    <col min="9987" max="9990" width="8.75" style="2" customWidth="1"/>
    <col min="9991" max="9991" width="13.625" style="2" customWidth="1"/>
    <col min="9992" max="9992" width="10.875" style="2" customWidth="1"/>
    <col min="9993" max="9993" width="5.125" style="2" customWidth="1"/>
    <col min="9994" max="9994" width="4.5" style="2" customWidth="1"/>
    <col min="9995" max="9995" width="24.375" style="2" customWidth="1"/>
    <col min="9996" max="9996" width="21.25" style="2" customWidth="1"/>
    <col min="9997" max="9997" width="10" style="2" customWidth="1"/>
    <col min="9998" max="10000" width="18" style="2" customWidth="1"/>
    <col min="10001" max="10232" width="9" style="2"/>
    <col min="10233" max="10233" width="4.125" style="2" customWidth="1"/>
    <col min="10234" max="10234" width="19.25" style="2" customWidth="1"/>
    <col min="10235" max="10235" width="21.375" style="2" customWidth="1"/>
    <col min="10236" max="10236" width="6.25" style="2" customWidth="1"/>
    <col min="10237" max="10237" width="4.125" style="2" customWidth="1"/>
    <col min="10238" max="10238" width="6.25" style="2" customWidth="1"/>
    <col min="10239" max="10239" width="7.125" style="2" customWidth="1"/>
    <col min="10240" max="10240" width="0" style="2" hidden="1" customWidth="1"/>
    <col min="10241" max="10241" width="43.375" style="2" customWidth="1"/>
    <col min="10242" max="10242" width="3.375" style="2" customWidth="1"/>
    <col min="10243" max="10246" width="8.75" style="2" customWidth="1"/>
    <col min="10247" max="10247" width="13.625" style="2" customWidth="1"/>
    <col min="10248" max="10248" width="10.875" style="2" customWidth="1"/>
    <col min="10249" max="10249" width="5.125" style="2" customWidth="1"/>
    <col min="10250" max="10250" width="4.5" style="2" customWidth="1"/>
    <col min="10251" max="10251" width="24.375" style="2" customWidth="1"/>
    <col min="10252" max="10252" width="21.25" style="2" customWidth="1"/>
    <col min="10253" max="10253" width="10" style="2" customWidth="1"/>
    <col min="10254" max="10256" width="18" style="2" customWidth="1"/>
    <col min="10257" max="10488" width="9" style="2"/>
    <col min="10489" max="10489" width="4.125" style="2" customWidth="1"/>
    <col min="10490" max="10490" width="19.25" style="2" customWidth="1"/>
    <col min="10491" max="10491" width="21.375" style="2" customWidth="1"/>
    <col min="10492" max="10492" width="6.25" style="2" customWidth="1"/>
    <col min="10493" max="10493" width="4.125" style="2" customWidth="1"/>
    <col min="10494" max="10494" width="6.25" style="2" customWidth="1"/>
    <col min="10495" max="10495" width="7.125" style="2" customWidth="1"/>
    <col min="10496" max="10496" width="0" style="2" hidden="1" customWidth="1"/>
    <col min="10497" max="10497" width="43.375" style="2" customWidth="1"/>
    <col min="10498" max="10498" width="3.375" style="2" customWidth="1"/>
    <col min="10499" max="10502" width="8.75" style="2" customWidth="1"/>
    <col min="10503" max="10503" width="13.625" style="2" customWidth="1"/>
    <col min="10504" max="10504" width="10.875" style="2" customWidth="1"/>
    <col min="10505" max="10505" width="5.125" style="2" customWidth="1"/>
    <col min="10506" max="10506" width="4.5" style="2" customWidth="1"/>
    <col min="10507" max="10507" width="24.375" style="2" customWidth="1"/>
    <col min="10508" max="10508" width="21.25" style="2" customWidth="1"/>
    <col min="10509" max="10509" width="10" style="2" customWidth="1"/>
    <col min="10510" max="10512" width="18" style="2" customWidth="1"/>
    <col min="10513" max="10744" width="9" style="2"/>
    <col min="10745" max="10745" width="4.125" style="2" customWidth="1"/>
    <col min="10746" max="10746" width="19.25" style="2" customWidth="1"/>
    <col min="10747" max="10747" width="21.375" style="2" customWidth="1"/>
    <col min="10748" max="10748" width="6.25" style="2" customWidth="1"/>
    <col min="10749" max="10749" width="4.125" style="2" customWidth="1"/>
    <col min="10750" max="10750" width="6.25" style="2" customWidth="1"/>
    <col min="10751" max="10751" width="7.125" style="2" customWidth="1"/>
    <col min="10752" max="10752" width="0" style="2" hidden="1" customWidth="1"/>
    <col min="10753" max="10753" width="43.375" style="2" customWidth="1"/>
    <col min="10754" max="10754" width="3.375" style="2" customWidth="1"/>
    <col min="10755" max="10758" width="8.75" style="2" customWidth="1"/>
    <col min="10759" max="10759" width="13.625" style="2" customWidth="1"/>
    <col min="10760" max="10760" width="10.875" style="2" customWidth="1"/>
    <col min="10761" max="10761" width="5.125" style="2" customWidth="1"/>
    <col min="10762" max="10762" width="4.5" style="2" customWidth="1"/>
    <col min="10763" max="10763" width="24.375" style="2" customWidth="1"/>
    <col min="10764" max="10764" width="21.25" style="2" customWidth="1"/>
    <col min="10765" max="10765" width="10" style="2" customWidth="1"/>
    <col min="10766" max="10768" width="18" style="2" customWidth="1"/>
    <col min="10769" max="11000" width="9" style="2"/>
    <col min="11001" max="11001" width="4.125" style="2" customWidth="1"/>
    <col min="11002" max="11002" width="19.25" style="2" customWidth="1"/>
    <col min="11003" max="11003" width="21.375" style="2" customWidth="1"/>
    <col min="11004" max="11004" width="6.25" style="2" customWidth="1"/>
    <col min="11005" max="11005" width="4.125" style="2" customWidth="1"/>
    <col min="11006" max="11006" width="6.25" style="2" customWidth="1"/>
    <col min="11007" max="11007" width="7.125" style="2" customWidth="1"/>
    <col min="11008" max="11008" width="0" style="2" hidden="1" customWidth="1"/>
    <col min="11009" max="11009" width="43.375" style="2" customWidth="1"/>
    <col min="11010" max="11010" width="3.375" style="2" customWidth="1"/>
    <col min="11011" max="11014" width="8.75" style="2" customWidth="1"/>
    <col min="11015" max="11015" width="13.625" style="2" customWidth="1"/>
    <col min="11016" max="11016" width="10.875" style="2" customWidth="1"/>
    <col min="11017" max="11017" width="5.125" style="2" customWidth="1"/>
    <col min="11018" max="11018" width="4.5" style="2" customWidth="1"/>
    <col min="11019" max="11019" width="24.375" style="2" customWidth="1"/>
    <col min="11020" max="11020" width="21.25" style="2" customWidth="1"/>
    <col min="11021" max="11021" width="10" style="2" customWidth="1"/>
    <col min="11022" max="11024" width="18" style="2" customWidth="1"/>
    <col min="11025" max="11256" width="9" style="2"/>
    <col min="11257" max="11257" width="4.125" style="2" customWidth="1"/>
    <col min="11258" max="11258" width="19.25" style="2" customWidth="1"/>
    <col min="11259" max="11259" width="21.375" style="2" customWidth="1"/>
    <col min="11260" max="11260" width="6.25" style="2" customWidth="1"/>
    <col min="11261" max="11261" width="4.125" style="2" customWidth="1"/>
    <col min="11262" max="11262" width="6.25" style="2" customWidth="1"/>
    <col min="11263" max="11263" width="7.125" style="2" customWidth="1"/>
    <col min="11264" max="11264" width="0" style="2" hidden="1" customWidth="1"/>
    <col min="11265" max="11265" width="43.375" style="2" customWidth="1"/>
    <col min="11266" max="11266" width="3.375" style="2" customWidth="1"/>
    <col min="11267" max="11270" width="8.75" style="2" customWidth="1"/>
    <col min="11271" max="11271" width="13.625" style="2" customWidth="1"/>
    <col min="11272" max="11272" width="10.875" style="2" customWidth="1"/>
    <col min="11273" max="11273" width="5.125" style="2" customWidth="1"/>
    <col min="11274" max="11274" width="4.5" style="2" customWidth="1"/>
    <col min="11275" max="11275" width="24.375" style="2" customWidth="1"/>
    <col min="11276" max="11276" width="21.25" style="2" customWidth="1"/>
    <col min="11277" max="11277" width="10" style="2" customWidth="1"/>
    <col min="11278" max="11280" width="18" style="2" customWidth="1"/>
    <col min="11281" max="11512" width="9" style="2"/>
    <col min="11513" max="11513" width="4.125" style="2" customWidth="1"/>
    <col min="11514" max="11514" width="19.25" style="2" customWidth="1"/>
    <col min="11515" max="11515" width="21.375" style="2" customWidth="1"/>
    <col min="11516" max="11516" width="6.25" style="2" customWidth="1"/>
    <col min="11517" max="11517" width="4.125" style="2" customWidth="1"/>
    <col min="11518" max="11518" width="6.25" style="2" customWidth="1"/>
    <col min="11519" max="11519" width="7.125" style="2" customWidth="1"/>
    <col min="11520" max="11520" width="0" style="2" hidden="1" customWidth="1"/>
    <col min="11521" max="11521" width="43.375" style="2" customWidth="1"/>
    <col min="11522" max="11522" width="3.375" style="2" customWidth="1"/>
    <col min="11523" max="11526" width="8.75" style="2" customWidth="1"/>
    <col min="11527" max="11527" width="13.625" style="2" customWidth="1"/>
    <col min="11528" max="11528" width="10.875" style="2" customWidth="1"/>
    <col min="11529" max="11529" width="5.125" style="2" customWidth="1"/>
    <col min="11530" max="11530" width="4.5" style="2" customWidth="1"/>
    <col min="11531" max="11531" width="24.375" style="2" customWidth="1"/>
    <col min="11532" max="11532" width="21.25" style="2" customWidth="1"/>
    <col min="11533" max="11533" width="10" style="2" customWidth="1"/>
    <col min="11534" max="11536" width="18" style="2" customWidth="1"/>
    <col min="11537" max="11768" width="9" style="2"/>
    <col min="11769" max="11769" width="4.125" style="2" customWidth="1"/>
    <col min="11770" max="11770" width="19.25" style="2" customWidth="1"/>
    <col min="11771" max="11771" width="21.375" style="2" customWidth="1"/>
    <col min="11772" max="11772" width="6.25" style="2" customWidth="1"/>
    <col min="11773" max="11773" width="4.125" style="2" customWidth="1"/>
    <col min="11774" max="11774" width="6.25" style="2" customWidth="1"/>
    <col min="11775" max="11775" width="7.125" style="2" customWidth="1"/>
    <col min="11776" max="11776" width="0" style="2" hidden="1" customWidth="1"/>
    <col min="11777" max="11777" width="43.375" style="2" customWidth="1"/>
    <col min="11778" max="11778" width="3.375" style="2" customWidth="1"/>
    <col min="11779" max="11782" width="8.75" style="2" customWidth="1"/>
    <col min="11783" max="11783" width="13.625" style="2" customWidth="1"/>
    <col min="11784" max="11784" width="10.875" style="2" customWidth="1"/>
    <col min="11785" max="11785" width="5.125" style="2" customWidth="1"/>
    <col min="11786" max="11786" width="4.5" style="2" customWidth="1"/>
    <col min="11787" max="11787" width="24.375" style="2" customWidth="1"/>
    <col min="11788" max="11788" width="21.25" style="2" customWidth="1"/>
    <col min="11789" max="11789" width="10" style="2" customWidth="1"/>
    <col min="11790" max="11792" width="18" style="2" customWidth="1"/>
    <col min="11793" max="12024" width="9" style="2"/>
    <col min="12025" max="12025" width="4.125" style="2" customWidth="1"/>
    <col min="12026" max="12026" width="19.25" style="2" customWidth="1"/>
    <col min="12027" max="12027" width="21.375" style="2" customWidth="1"/>
    <col min="12028" max="12028" width="6.25" style="2" customWidth="1"/>
    <col min="12029" max="12029" width="4.125" style="2" customWidth="1"/>
    <col min="12030" max="12030" width="6.25" style="2" customWidth="1"/>
    <col min="12031" max="12031" width="7.125" style="2" customWidth="1"/>
    <col min="12032" max="12032" width="0" style="2" hidden="1" customWidth="1"/>
    <col min="12033" max="12033" width="43.375" style="2" customWidth="1"/>
    <col min="12034" max="12034" width="3.375" style="2" customWidth="1"/>
    <col min="12035" max="12038" width="8.75" style="2" customWidth="1"/>
    <col min="12039" max="12039" width="13.625" style="2" customWidth="1"/>
    <col min="12040" max="12040" width="10.875" style="2" customWidth="1"/>
    <col min="12041" max="12041" width="5.125" style="2" customWidth="1"/>
    <col min="12042" max="12042" width="4.5" style="2" customWidth="1"/>
    <col min="12043" max="12043" width="24.375" style="2" customWidth="1"/>
    <col min="12044" max="12044" width="21.25" style="2" customWidth="1"/>
    <col min="12045" max="12045" width="10" style="2" customWidth="1"/>
    <col min="12046" max="12048" width="18" style="2" customWidth="1"/>
    <col min="12049" max="12280" width="9" style="2"/>
    <col min="12281" max="12281" width="4.125" style="2" customWidth="1"/>
    <col min="12282" max="12282" width="19.25" style="2" customWidth="1"/>
    <col min="12283" max="12283" width="21.375" style="2" customWidth="1"/>
    <col min="12284" max="12284" width="6.25" style="2" customWidth="1"/>
    <col min="12285" max="12285" width="4.125" style="2" customWidth="1"/>
    <col min="12286" max="12286" width="6.25" style="2" customWidth="1"/>
    <col min="12287" max="12287" width="7.125" style="2" customWidth="1"/>
    <col min="12288" max="12288" width="0" style="2" hidden="1" customWidth="1"/>
    <col min="12289" max="12289" width="43.375" style="2" customWidth="1"/>
    <col min="12290" max="12290" width="3.375" style="2" customWidth="1"/>
    <col min="12291" max="12294" width="8.75" style="2" customWidth="1"/>
    <col min="12295" max="12295" width="13.625" style="2" customWidth="1"/>
    <col min="12296" max="12296" width="10.875" style="2" customWidth="1"/>
    <col min="12297" max="12297" width="5.125" style="2" customWidth="1"/>
    <col min="12298" max="12298" width="4.5" style="2" customWidth="1"/>
    <col min="12299" max="12299" width="24.375" style="2" customWidth="1"/>
    <col min="12300" max="12300" width="21.25" style="2" customWidth="1"/>
    <col min="12301" max="12301" width="10" style="2" customWidth="1"/>
    <col min="12302" max="12304" width="18" style="2" customWidth="1"/>
    <col min="12305" max="12536" width="9" style="2"/>
    <col min="12537" max="12537" width="4.125" style="2" customWidth="1"/>
    <col min="12538" max="12538" width="19.25" style="2" customWidth="1"/>
    <col min="12539" max="12539" width="21.375" style="2" customWidth="1"/>
    <col min="12540" max="12540" width="6.25" style="2" customWidth="1"/>
    <col min="12541" max="12541" width="4.125" style="2" customWidth="1"/>
    <col min="12542" max="12542" width="6.25" style="2" customWidth="1"/>
    <col min="12543" max="12543" width="7.125" style="2" customWidth="1"/>
    <col min="12544" max="12544" width="0" style="2" hidden="1" customWidth="1"/>
    <col min="12545" max="12545" width="43.375" style="2" customWidth="1"/>
    <col min="12546" max="12546" width="3.375" style="2" customWidth="1"/>
    <col min="12547" max="12550" width="8.75" style="2" customWidth="1"/>
    <col min="12551" max="12551" width="13.625" style="2" customWidth="1"/>
    <col min="12552" max="12552" width="10.875" style="2" customWidth="1"/>
    <col min="12553" max="12553" width="5.125" style="2" customWidth="1"/>
    <col min="12554" max="12554" width="4.5" style="2" customWidth="1"/>
    <col min="12555" max="12555" width="24.375" style="2" customWidth="1"/>
    <col min="12556" max="12556" width="21.25" style="2" customWidth="1"/>
    <col min="12557" max="12557" width="10" style="2" customWidth="1"/>
    <col min="12558" max="12560" width="18" style="2" customWidth="1"/>
    <col min="12561" max="12792" width="9" style="2"/>
    <col min="12793" max="12793" width="4.125" style="2" customWidth="1"/>
    <col min="12794" max="12794" width="19.25" style="2" customWidth="1"/>
    <col min="12795" max="12795" width="21.375" style="2" customWidth="1"/>
    <col min="12796" max="12796" width="6.25" style="2" customWidth="1"/>
    <col min="12797" max="12797" width="4.125" style="2" customWidth="1"/>
    <col min="12798" max="12798" width="6.25" style="2" customWidth="1"/>
    <col min="12799" max="12799" width="7.125" style="2" customWidth="1"/>
    <col min="12800" max="12800" width="0" style="2" hidden="1" customWidth="1"/>
    <col min="12801" max="12801" width="43.375" style="2" customWidth="1"/>
    <col min="12802" max="12802" width="3.375" style="2" customWidth="1"/>
    <col min="12803" max="12806" width="8.75" style="2" customWidth="1"/>
    <col min="12807" max="12807" width="13.625" style="2" customWidth="1"/>
    <col min="12808" max="12808" width="10.875" style="2" customWidth="1"/>
    <col min="12809" max="12809" width="5.125" style="2" customWidth="1"/>
    <col min="12810" max="12810" width="4.5" style="2" customWidth="1"/>
    <col min="12811" max="12811" width="24.375" style="2" customWidth="1"/>
    <col min="12812" max="12812" width="21.25" style="2" customWidth="1"/>
    <col min="12813" max="12813" width="10" style="2" customWidth="1"/>
    <col min="12814" max="12816" width="18" style="2" customWidth="1"/>
    <col min="12817" max="13048" width="9" style="2"/>
    <col min="13049" max="13049" width="4.125" style="2" customWidth="1"/>
    <col min="13050" max="13050" width="19.25" style="2" customWidth="1"/>
    <col min="13051" max="13051" width="21.375" style="2" customWidth="1"/>
    <col min="13052" max="13052" width="6.25" style="2" customWidth="1"/>
    <col min="13053" max="13053" width="4.125" style="2" customWidth="1"/>
    <col min="13054" max="13054" width="6.25" style="2" customWidth="1"/>
    <col min="13055" max="13055" width="7.125" style="2" customWidth="1"/>
    <col min="13056" max="13056" width="0" style="2" hidden="1" customWidth="1"/>
    <col min="13057" max="13057" width="43.375" style="2" customWidth="1"/>
    <col min="13058" max="13058" width="3.375" style="2" customWidth="1"/>
    <col min="13059" max="13062" width="8.75" style="2" customWidth="1"/>
    <col min="13063" max="13063" width="13.625" style="2" customWidth="1"/>
    <col min="13064" max="13064" width="10.875" style="2" customWidth="1"/>
    <col min="13065" max="13065" width="5.125" style="2" customWidth="1"/>
    <col min="13066" max="13066" width="4.5" style="2" customWidth="1"/>
    <col min="13067" max="13067" width="24.375" style="2" customWidth="1"/>
    <col min="13068" max="13068" width="21.25" style="2" customWidth="1"/>
    <col min="13069" max="13069" width="10" style="2" customWidth="1"/>
    <col min="13070" max="13072" width="18" style="2" customWidth="1"/>
    <col min="13073" max="13304" width="9" style="2"/>
    <col min="13305" max="13305" width="4.125" style="2" customWidth="1"/>
    <col min="13306" max="13306" width="19.25" style="2" customWidth="1"/>
    <col min="13307" max="13307" width="21.375" style="2" customWidth="1"/>
    <col min="13308" max="13308" width="6.25" style="2" customWidth="1"/>
    <col min="13309" max="13309" width="4.125" style="2" customWidth="1"/>
    <col min="13310" max="13310" width="6.25" style="2" customWidth="1"/>
    <col min="13311" max="13311" width="7.125" style="2" customWidth="1"/>
    <col min="13312" max="13312" width="0" style="2" hidden="1" customWidth="1"/>
    <col min="13313" max="13313" width="43.375" style="2" customWidth="1"/>
    <col min="13314" max="13314" width="3.375" style="2" customWidth="1"/>
    <col min="13315" max="13318" width="8.75" style="2" customWidth="1"/>
    <col min="13319" max="13319" width="13.625" style="2" customWidth="1"/>
    <col min="13320" max="13320" width="10.875" style="2" customWidth="1"/>
    <col min="13321" max="13321" width="5.125" style="2" customWidth="1"/>
    <col min="13322" max="13322" width="4.5" style="2" customWidth="1"/>
    <col min="13323" max="13323" width="24.375" style="2" customWidth="1"/>
    <col min="13324" max="13324" width="21.25" style="2" customWidth="1"/>
    <col min="13325" max="13325" width="10" style="2" customWidth="1"/>
    <col min="13326" max="13328" width="18" style="2" customWidth="1"/>
    <col min="13329" max="13560" width="9" style="2"/>
    <col min="13561" max="13561" width="4.125" style="2" customWidth="1"/>
    <col min="13562" max="13562" width="19.25" style="2" customWidth="1"/>
    <col min="13563" max="13563" width="21.375" style="2" customWidth="1"/>
    <col min="13564" max="13564" width="6.25" style="2" customWidth="1"/>
    <col min="13565" max="13565" width="4.125" style="2" customWidth="1"/>
    <col min="13566" max="13566" width="6.25" style="2" customWidth="1"/>
    <col min="13567" max="13567" width="7.125" style="2" customWidth="1"/>
    <col min="13568" max="13568" width="0" style="2" hidden="1" customWidth="1"/>
    <col min="13569" max="13569" width="43.375" style="2" customWidth="1"/>
    <col min="13570" max="13570" width="3.375" style="2" customWidth="1"/>
    <col min="13571" max="13574" width="8.75" style="2" customWidth="1"/>
    <col min="13575" max="13575" width="13.625" style="2" customWidth="1"/>
    <col min="13576" max="13576" width="10.875" style="2" customWidth="1"/>
    <col min="13577" max="13577" width="5.125" style="2" customWidth="1"/>
    <col min="13578" max="13578" width="4.5" style="2" customWidth="1"/>
    <col min="13579" max="13579" width="24.375" style="2" customWidth="1"/>
    <col min="13580" max="13580" width="21.25" style="2" customWidth="1"/>
    <col min="13581" max="13581" width="10" style="2" customWidth="1"/>
    <col min="13582" max="13584" width="18" style="2" customWidth="1"/>
    <col min="13585" max="13816" width="9" style="2"/>
    <col min="13817" max="13817" width="4.125" style="2" customWidth="1"/>
    <col min="13818" max="13818" width="19.25" style="2" customWidth="1"/>
    <col min="13819" max="13819" width="21.375" style="2" customWidth="1"/>
    <col min="13820" max="13820" width="6.25" style="2" customWidth="1"/>
    <col min="13821" max="13821" width="4.125" style="2" customWidth="1"/>
    <col min="13822" max="13822" width="6.25" style="2" customWidth="1"/>
    <col min="13823" max="13823" width="7.125" style="2" customWidth="1"/>
    <col min="13824" max="13824" width="0" style="2" hidden="1" customWidth="1"/>
    <col min="13825" max="13825" width="43.375" style="2" customWidth="1"/>
    <col min="13826" max="13826" width="3.375" style="2" customWidth="1"/>
    <col min="13827" max="13830" width="8.75" style="2" customWidth="1"/>
    <col min="13831" max="13831" width="13.625" style="2" customWidth="1"/>
    <col min="13832" max="13832" width="10.875" style="2" customWidth="1"/>
    <col min="13833" max="13833" width="5.125" style="2" customWidth="1"/>
    <col min="13834" max="13834" width="4.5" style="2" customWidth="1"/>
    <col min="13835" max="13835" width="24.375" style="2" customWidth="1"/>
    <col min="13836" max="13836" width="21.25" style="2" customWidth="1"/>
    <col min="13837" max="13837" width="10" style="2" customWidth="1"/>
    <col min="13838" max="13840" width="18" style="2" customWidth="1"/>
    <col min="13841" max="14072" width="9" style="2"/>
    <col min="14073" max="14073" width="4.125" style="2" customWidth="1"/>
    <col min="14074" max="14074" width="19.25" style="2" customWidth="1"/>
    <col min="14075" max="14075" width="21.375" style="2" customWidth="1"/>
    <col min="14076" max="14076" width="6.25" style="2" customWidth="1"/>
    <col min="14077" max="14077" width="4.125" style="2" customWidth="1"/>
    <col min="14078" max="14078" width="6.25" style="2" customWidth="1"/>
    <col min="14079" max="14079" width="7.125" style="2" customWidth="1"/>
    <col min="14080" max="14080" width="0" style="2" hidden="1" customWidth="1"/>
    <col min="14081" max="14081" width="43.375" style="2" customWidth="1"/>
    <col min="14082" max="14082" width="3.375" style="2" customWidth="1"/>
    <col min="14083" max="14086" width="8.75" style="2" customWidth="1"/>
    <col min="14087" max="14087" width="13.625" style="2" customWidth="1"/>
    <col min="14088" max="14088" width="10.875" style="2" customWidth="1"/>
    <col min="14089" max="14089" width="5.125" style="2" customWidth="1"/>
    <col min="14090" max="14090" width="4.5" style="2" customWidth="1"/>
    <col min="14091" max="14091" width="24.375" style="2" customWidth="1"/>
    <col min="14092" max="14092" width="21.25" style="2" customWidth="1"/>
    <col min="14093" max="14093" width="10" style="2" customWidth="1"/>
    <col min="14094" max="14096" width="18" style="2" customWidth="1"/>
    <col min="14097" max="14328" width="9" style="2"/>
    <col min="14329" max="14329" width="4.125" style="2" customWidth="1"/>
    <col min="14330" max="14330" width="19.25" style="2" customWidth="1"/>
    <col min="14331" max="14331" width="21.375" style="2" customWidth="1"/>
    <col min="14332" max="14332" width="6.25" style="2" customWidth="1"/>
    <col min="14333" max="14333" width="4.125" style="2" customWidth="1"/>
    <col min="14334" max="14334" width="6.25" style="2" customWidth="1"/>
    <col min="14335" max="14335" width="7.125" style="2" customWidth="1"/>
    <col min="14336" max="14336" width="0" style="2" hidden="1" customWidth="1"/>
    <col min="14337" max="14337" width="43.375" style="2" customWidth="1"/>
    <col min="14338" max="14338" width="3.375" style="2" customWidth="1"/>
    <col min="14339" max="14342" width="8.75" style="2" customWidth="1"/>
    <col min="14343" max="14343" width="13.625" style="2" customWidth="1"/>
    <col min="14344" max="14344" width="10.875" style="2" customWidth="1"/>
    <col min="14345" max="14345" width="5.125" style="2" customWidth="1"/>
    <col min="14346" max="14346" width="4.5" style="2" customWidth="1"/>
    <col min="14347" max="14347" width="24.375" style="2" customWidth="1"/>
    <col min="14348" max="14348" width="21.25" style="2" customWidth="1"/>
    <col min="14349" max="14349" width="10" style="2" customWidth="1"/>
    <col min="14350" max="14352" width="18" style="2" customWidth="1"/>
    <col min="14353" max="14584" width="9" style="2"/>
    <col min="14585" max="14585" width="4.125" style="2" customWidth="1"/>
    <col min="14586" max="14586" width="19.25" style="2" customWidth="1"/>
    <col min="14587" max="14587" width="21.375" style="2" customWidth="1"/>
    <col min="14588" max="14588" width="6.25" style="2" customWidth="1"/>
    <col min="14589" max="14589" width="4.125" style="2" customWidth="1"/>
    <col min="14590" max="14590" width="6.25" style="2" customWidth="1"/>
    <col min="14591" max="14591" width="7.125" style="2" customWidth="1"/>
    <col min="14592" max="14592" width="0" style="2" hidden="1" customWidth="1"/>
    <col min="14593" max="14593" width="43.375" style="2" customWidth="1"/>
    <col min="14594" max="14594" width="3.375" style="2" customWidth="1"/>
    <col min="14595" max="14598" width="8.75" style="2" customWidth="1"/>
    <col min="14599" max="14599" width="13.625" style="2" customWidth="1"/>
    <col min="14600" max="14600" width="10.875" style="2" customWidth="1"/>
    <col min="14601" max="14601" width="5.125" style="2" customWidth="1"/>
    <col min="14602" max="14602" width="4.5" style="2" customWidth="1"/>
    <col min="14603" max="14603" width="24.375" style="2" customWidth="1"/>
    <col min="14604" max="14604" width="21.25" style="2" customWidth="1"/>
    <col min="14605" max="14605" width="10" style="2" customWidth="1"/>
    <col min="14606" max="14608" width="18" style="2" customWidth="1"/>
    <col min="14609" max="14840" width="9" style="2"/>
    <col min="14841" max="14841" width="4.125" style="2" customWidth="1"/>
    <col min="14842" max="14842" width="19.25" style="2" customWidth="1"/>
    <col min="14843" max="14843" width="21.375" style="2" customWidth="1"/>
    <col min="14844" max="14844" width="6.25" style="2" customWidth="1"/>
    <col min="14845" max="14845" width="4.125" style="2" customWidth="1"/>
    <col min="14846" max="14846" width="6.25" style="2" customWidth="1"/>
    <col min="14847" max="14847" width="7.125" style="2" customWidth="1"/>
    <col min="14848" max="14848" width="0" style="2" hidden="1" customWidth="1"/>
    <col min="14849" max="14849" width="43.375" style="2" customWidth="1"/>
    <col min="14850" max="14850" width="3.375" style="2" customWidth="1"/>
    <col min="14851" max="14854" width="8.75" style="2" customWidth="1"/>
    <col min="14855" max="14855" width="13.625" style="2" customWidth="1"/>
    <col min="14856" max="14856" width="10.875" style="2" customWidth="1"/>
    <col min="14857" max="14857" width="5.125" style="2" customWidth="1"/>
    <col min="14858" max="14858" width="4.5" style="2" customWidth="1"/>
    <col min="14859" max="14859" width="24.375" style="2" customWidth="1"/>
    <col min="14860" max="14860" width="21.25" style="2" customWidth="1"/>
    <col min="14861" max="14861" width="10" style="2" customWidth="1"/>
    <col min="14862" max="14864" width="18" style="2" customWidth="1"/>
    <col min="14865" max="15096" width="9" style="2"/>
    <col min="15097" max="15097" width="4.125" style="2" customWidth="1"/>
    <col min="15098" max="15098" width="19.25" style="2" customWidth="1"/>
    <col min="15099" max="15099" width="21.375" style="2" customWidth="1"/>
    <col min="15100" max="15100" width="6.25" style="2" customWidth="1"/>
    <col min="15101" max="15101" width="4.125" style="2" customWidth="1"/>
    <col min="15102" max="15102" width="6.25" style="2" customWidth="1"/>
    <col min="15103" max="15103" width="7.125" style="2" customWidth="1"/>
    <col min="15104" max="15104" width="0" style="2" hidden="1" customWidth="1"/>
    <col min="15105" max="15105" width="43.375" style="2" customWidth="1"/>
    <col min="15106" max="15106" width="3.375" style="2" customWidth="1"/>
    <col min="15107" max="15110" width="8.75" style="2" customWidth="1"/>
    <col min="15111" max="15111" width="13.625" style="2" customWidth="1"/>
    <col min="15112" max="15112" width="10.875" style="2" customWidth="1"/>
    <col min="15113" max="15113" width="5.125" style="2" customWidth="1"/>
    <col min="15114" max="15114" width="4.5" style="2" customWidth="1"/>
    <col min="15115" max="15115" width="24.375" style="2" customWidth="1"/>
    <col min="15116" max="15116" width="21.25" style="2" customWidth="1"/>
    <col min="15117" max="15117" width="10" style="2" customWidth="1"/>
    <col min="15118" max="15120" width="18" style="2" customWidth="1"/>
    <col min="15121" max="15352" width="9" style="2"/>
    <col min="15353" max="15353" width="4.125" style="2" customWidth="1"/>
    <col min="15354" max="15354" width="19.25" style="2" customWidth="1"/>
    <col min="15355" max="15355" width="21.375" style="2" customWidth="1"/>
    <col min="15356" max="15356" width="6.25" style="2" customWidth="1"/>
    <col min="15357" max="15357" width="4.125" style="2" customWidth="1"/>
    <col min="15358" max="15358" width="6.25" style="2" customWidth="1"/>
    <col min="15359" max="15359" width="7.125" style="2" customWidth="1"/>
    <col min="15360" max="15360" width="0" style="2" hidden="1" customWidth="1"/>
    <col min="15361" max="15361" width="43.375" style="2" customWidth="1"/>
    <col min="15362" max="15362" width="3.375" style="2" customWidth="1"/>
    <col min="15363" max="15366" width="8.75" style="2" customWidth="1"/>
    <col min="15367" max="15367" width="13.625" style="2" customWidth="1"/>
    <col min="15368" max="15368" width="10.875" style="2" customWidth="1"/>
    <col min="15369" max="15369" width="5.125" style="2" customWidth="1"/>
    <col min="15370" max="15370" width="4.5" style="2" customWidth="1"/>
    <col min="15371" max="15371" width="24.375" style="2" customWidth="1"/>
    <col min="15372" max="15372" width="21.25" style="2" customWidth="1"/>
    <col min="15373" max="15373" width="10" style="2" customWidth="1"/>
    <col min="15374" max="15376" width="18" style="2" customWidth="1"/>
    <col min="15377" max="15608" width="9" style="2"/>
    <col min="15609" max="15609" width="4.125" style="2" customWidth="1"/>
    <col min="15610" max="15610" width="19.25" style="2" customWidth="1"/>
    <col min="15611" max="15611" width="21.375" style="2" customWidth="1"/>
    <col min="15612" max="15612" width="6.25" style="2" customWidth="1"/>
    <col min="15613" max="15613" width="4.125" style="2" customWidth="1"/>
    <col min="15614" max="15614" width="6.25" style="2" customWidth="1"/>
    <col min="15615" max="15615" width="7.125" style="2" customWidth="1"/>
    <col min="15616" max="15616" width="0" style="2" hidden="1" customWidth="1"/>
    <col min="15617" max="15617" width="43.375" style="2" customWidth="1"/>
    <col min="15618" max="15618" width="3.375" style="2" customWidth="1"/>
    <col min="15619" max="15622" width="8.75" style="2" customWidth="1"/>
    <col min="15623" max="15623" width="13.625" style="2" customWidth="1"/>
    <col min="15624" max="15624" width="10.875" style="2" customWidth="1"/>
    <col min="15625" max="15625" width="5.125" style="2" customWidth="1"/>
    <col min="15626" max="15626" width="4.5" style="2" customWidth="1"/>
    <col min="15627" max="15627" width="24.375" style="2" customWidth="1"/>
    <col min="15628" max="15628" width="21.25" style="2" customWidth="1"/>
    <col min="15629" max="15629" width="10" style="2" customWidth="1"/>
    <col min="15630" max="15632" width="18" style="2" customWidth="1"/>
    <col min="15633" max="15864" width="9" style="2"/>
    <col min="15865" max="15865" width="4.125" style="2" customWidth="1"/>
    <col min="15866" max="15866" width="19.25" style="2" customWidth="1"/>
    <col min="15867" max="15867" width="21.375" style="2" customWidth="1"/>
    <col min="15868" max="15868" width="6.25" style="2" customWidth="1"/>
    <col min="15869" max="15869" width="4.125" style="2" customWidth="1"/>
    <col min="15870" max="15870" width="6.25" style="2" customWidth="1"/>
    <col min="15871" max="15871" width="7.125" style="2" customWidth="1"/>
    <col min="15872" max="15872" width="0" style="2" hidden="1" customWidth="1"/>
    <col min="15873" max="15873" width="43.375" style="2" customWidth="1"/>
    <col min="15874" max="15874" width="3.375" style="2" customWidth="1"/>
    <col min="15875" max="15878" width="8.75" style="2" customWidth="1"/>
    <col min="15879" max="15879" width="13.625" style="2" customWidth="1"/>
    <col min="15880" max="15880" width="10.875" style="2" customWidth="1"/>
    <col min="15881" max="15881" width="5.125" style="2" customWidth="1"/>
    <col min="15882" max="15882" width="4.5" style="2" customWidth="1"/>
    <col min="15883" max="15883" width="24.375" style="2" customWidth="1"/>
    <col min="15884" max="15884" width="21.25" style="2" customWidth="1"/>
    <col min="15885" max="15885" width="10" style="2" customWidth="1"/>
    <col min="15886" max="15888" width="18" style="2" customWidth="1"/>
    <col min="15889" max="16120" width="9" style="2"/>
    <col min="16121" max="16121" width="4.125" style="2" customWidth="1"/>
    <col min="16122" max="16122" width="19.25" style="2" customWidth="1"/>
    <col min="16123" max="16123" width="21.375" style="2" customWidth="1"/>
    <col min="16124" max="16124" width="6.25" style="2" customWidth="1"/>
    <col min="16125" max="16125" width="4.125" style="2" customWidth="1"/>
    <col min="16126" max="16126" width="6.25" style="2" customWidth="1"/>
    <col min="16127" max="16127" width="7.125" style="2" customWidth="1"/>
    <col min="16128" max="16128" width="0" style="2" hidden="1" customWidth="1"/>
    <col min="16129" max="16129" width="43.375" style="2" customWidth="1"/>
    <col min="16130" max="16130" width="3.375" style="2" customWidth="1"/>
    <col min="16131" max="16134" width="8.75" style="2" customWidth="1"/>
    <col min="16135" max="16135" width="13.625" style="2" customWidth="1"/>
    <col min="16136" max="16136" width="10.875" style="2" customWidth="1"/>
    <col min="16137" max="16137" width="5.125" style="2" customWidth="1"/>
    <col min="16138" max="16138" width="4.5" style="2" customWidth="1"/>
    <col min="16139" max="16139" width="24.375" style="2" customWidth="1"/>
    <col min="16140" max="16140" width="21.25" style="2" customWidth="1"/>
    <col min="16141" max="16141" width="10" style="2" customWidth="1"/>
    <col min="16142" max="16144" width="18" style="2" customWidth="1"/>
    <col min="16145" max="16384" width="9" style="2"/>
  </cols>
  <sheetData>
    <row r="1" spans="1:17" ht="30.75" customHeight="1" x14ac:dyDescent="0.15">
      <c r="A1" s="85" t="s">
        <v>85</v>
      </c>
      <c r="B1" s="85"/>
      <c r="C1" s="86" t="s">
        <v>1</v>
      </c>
      <c r="D1" s="86"/>
      <c r="E1" s="86"/>
      <c r="F1" s="86"/>
      <c r="G1" s="86"/>
      <c r="H1" s="86"/>
      <c r="I1" s="86"/>
      <c r="J1" s="86"/>
      <c r="K1" s="86"/>
      <c r="L1" s="1"/>
      <c r="M1" s="1"/>
      <c r="N1" s="1"/>
      <c r="O1" s="2"/>
      <c r="P1" s="2"/>
      <c r="Q1" s="2"/>
    </row>
    <row r="2" spans="1:17" ht="18.75" customHeight="1" x14ac:dyDescent="0.15">
      <c r="A2" s="74"/>
      <c r="B2" s="74"/>
      <c r="C2" s="75"/>
      <c r="D2" s="3"/>
      <c r="E2" s="75"/>
      <c r="F2" s="4"/>
      <c r="G2" s="4"/>
      <c r="H2" s="4"/>
      <c r="I2" s="75"/>
      <c r="J2" s="75"/>
      <c r="K2" s="87" t="s">
        <v>2</v>
      </c>
      <c r="L2" s="87"/>
      <c r="M2" s="87"/>
      <c r="N2" s="1"/>
      <c r="O2" s="2"/>
      <c r="P2" s="2"/>
      <c r="Q2" s="2"/>
    </row>
    <row r="3" spans="1:17" ht="15.75" customHeight="1" x14ac:dyDescent="0.15">
      <c r="A3" s="74"/>
      <c r="B3" s="74"/>
      <c r="C3" s="75"/>
      <c r="D3" s="3"/>
      <c r="E3" s="75"/>
      <c r="F3" s="4"/>
      <c r="G3" s="5"/>
      <c r="H3" s="5"/>
      <c r="I3" s="75"/>
      <c r="J3" s="6"/>
      <c r="K3" s="7" t="s">
        <v>3</v>
      </c>
      <c r="L3" s="8" t="s">
        <v>4</v>
      </c>
      <c r="M3" s="8" t="s">
        <v>5</v>
      </c>
      <c r="N3" s="9"/>
      <c r="O3" s="2"/>
      <c r="P3" s="2"/>
      <c r="Q3" s="2"/>
    </row>
    <row r="4" spans="1:17" ht="30" customHeight="1" x14ac:dyDescent="0.15">
      <c r="A4" s="74"/>
      <c r="B4" s="74"/>
      <c r="C4" s="75"/>
      <c r="D4" s="3"/>
      <c r="E4" s="75"/>
      <c r="F4" s="4"/>
      <c r="G4" s="5"/>
      <c r="H4" s="5"/>
      <c r="I4" s="75"/>
      <c r="J4" s="10" t="s">
        <v>6</v>
      </c>
      <c r="K4" s="11"/>
      <c r="L4" s="12"/>
      <c r="M4" s="12"/>
      <c r="N4" s="13"/>
      <c r="O4" s="2"/>
      <c r="P4" s="2"/>
      <c r="Q4" s="2"/>
    </row>
    <row r="5" spans="1:17" ht="30" customHeight="1" x14ac:dyDescent="0.15">
      <c r="A5" s="74"/>
      <c r="B5" s="74"/>
      <c r="C5" s="75"/>
      <c r="D5" s="3"/>
      <c r="E5" s="75"/>
      <c r="F5" s="4"/>
      <c r="G5" s="5"/>
      <c r="H5" s="5"/>
      <c r="I5" s="75"/>
      <c r="J5" s="10" t="s">
        <v>7</v>
      </c>
      <c r="K5" s="11"/>
      <c r="L5" s="12"/>
      <c r="M5" s="12"/>
      <c r="N5" s="13"/>
      <c r="O5" s="2"/>
      <c r="P5" s="2"/>
      <c r="Q5" s="2"/>
    </row>
    <row r="6" spans="1:17" ht="30" customHeight="1" x14ac:dyDescent="0.15">
      <c r="A6" s="74"/>
      <c r="B6" s="74"/>
      <c r="C6" s="75"/>
      <c r="D6" s="3"/>
      <c r="E6" s="75"/>
      <c r="F6" s="4"/>
      <c r="G6" s="14"/>
      <c r="H6" s="14"/>
      <c r="I6" s="75"/>
      <c r="J6" s="10" t="s">
        <v>8</v>
      </c>
      <c r="K6" s="11"/>
      <c r="L6" s="12"/>
      <c r="M6" s="12"/>
      <c r="N6" s="13"/>
      <c r="O6" s="88" t="s">
        <v>9</v>
      </c>
      <c r="P6" s="89"/>
      <c r="Q6" s="77"/>
    </row>
    <row r="7" spans="1:17" ht="24" customHeight="1" thickBot="1" x14ac:dyDescent="0.3">
      <c r="A7" s="90" t="s">
        <v>156</v>
      </c>
      <c r="B7" s="91"/>
      <c r="C7" s="91"/>
      <c r="D7" s="91"/>
      <c r="E7" s="91"/>
      <c r="F7" s="76"/>
      <c r="G7" s="76"/>
      <c r="H7" s="76"/>
      <c r="I7" s="2"/>
      <c r="J7" s="2"/>
      <c r="K7" s="78"/>
      <c r="L7" s="15"/>
      <c r="M7" s="1"/>
      <c r="N7" s="1"/>
      <c r="O7" s="92" t="s">
        <v>86</v>
      </c>
      <c r="P7" s="93"/>
      <c r="Q7" s="79"/>
    </row>
    <row r="8" spans="1:17" ht="21.75" thickBot="1" x14ac:dyDescent="0.2">
      <c r="A8" s="58"/>
      <c r="B8" s="27" t="s">
        <v>11</v>
      </c>
      <c r="C8" s="27" t="s">
        <v>12</v>
      </c>
      <c r="D8" s="28" t="s">
        <v>13</v>
      </c>
      <c r="E8" s="27" t="s">
        <v>14</v>
      </c>
      <c r="F8" s="29" t="s">
        <v>15</v>
      </c>
      <c r="G8" s="29" t="s">
        <v>16</v>
      </c>
      <c r="H8" s="81" t="s">
        <v>17</v>
      </c>
      <c r="I8" s="95" t="s">
        <v>18</v>
      </c>
      <c r="J8" s="96"/>
      <c r="K8" s="97" t="s">
        <v>19</v>
      </c>
      <c r="L8" s="98"/>
      <c r="M8" s="30" t="s">
        <v>20</v>
      </c>
      <c r="N8" s="31" t="s">
        <v>21</v>
      </c>
      <c r="O8" s="32" t="s">
        <v>22</v>
      </c>
      <c r="P8" s="33" t="s">
        <v>23</v>
      </c>
      <c r="Q8" s="16"/>
    </row>
    <row r="9" spans="1:17" ht="18.75" customHeight="1" x14ac:dyDescent="0.15">
      <c r="A9" s="82" t="s">
        <v>59</v>
      </c>
      <c r="B9" s="34" t="s">
        <v>32</v>
      </c>
      <c r="C9" s="34"/>
      <c r="D9" s="35"/>
      <c r="E9" s="36"/>
      <c r="F9" s="36"/>
      <c r="G9" s="37"/>
      <c r="H9" s="37"/>
      <c r="I9" s="99"/>
      <c r="J9" s="100"/>
      <c r="K9" s="38" t="s">
        <v>32</v>
      </c>
      <c r="L9" s="39">
        <f>ROUNDUP((K4*M9)+(K5*M9*0.75)+(K6*(M9*2)),2)</f>
        <v>0</v>
      </c>
      <c r="M9" s="35">
        <v>110</v>
      </c>
      <c r="N9" s="40">
        <f>ROUNDUP(M9*0.75,2)</f>
        <v>82.5</v>
      </c>
      <c r="O9" s="41"/>
      <c r="P9" s="67"/>
    </row>
    <row r="10" spans="1:17" ht="18.75" customHeight="1" x14ac:dyDescent="0.15">
      <c r="A10" s="83"/>
      <c r="B10" s="42"/>
      <c r="C10" s="42"/>
      <c r="D10" s="43"/>
      <c r="E10" s="44"/>
      <c r="F10" s="44"/>
      <c r="G10" s="45"/>
      <c r="H10" s="45"/>
      <c r="I10" s="101"/>
      <c r="J10" s="101"/>
      <c r="K10" s="46"/>
      <c r="L10" s="47"/>
      <c r="M10" s="43"/>
      <c r="N10" s="48"/>
      <c r="O10" s="49"/>
      <c r="P10" s="68"/>
    </row>
    <row r="11" spans="1:17" ht="18.75" customHeight="1" x14ac:dyDescent="0.15">
      <c r="A11" s="83"/>
      <c r="B11" s="50"/>
      <c r="C11" s="50"/>
      <c r="D11" s="51"/>
      <c r="E11" s="52"/>
      <c r="F11" s="52"/>
      <c r="G11" s="53"/>
      <c r="H11" s="53"/>
      <c r="I11" s="102"/>
      <c r="J11" s="102"/>
      <c r="K11" s="54"/>
      <c r="L11" s="55"/>
      <c r="M11" s="51"/>
      <c r="N11" s="56"/>
      <c r="O11" s="57"/>
      <c r="P11" s="69"/>
    </row>
    <row r="12" spans="1:17" ht="18.75" customHeight="1" x14ac:dyDescent="0.15">
      <c r="A12" s="83"/>
      <c r="B12" s="42" t="s">
        <v>157</v>
      </c>
      <c r="C12" s="42" t="s">
        <v>137</v>
      </c>
      <c r="D12" s="43">
        <v>1</v>
      </c>
      <c r="E12" s="44" t="s">
        <v>88</v>
      </c>
      <c r="F12" s="44">
        <f>ROUNDUP(D12*0.75,2)</f>
        <v>0.75</v>
      </c>
      <c r="G12" s="45">
        <f>ROUNDUP((K4*D12)+(K5*D12*0.75)+(K6*(D12*2)),0)</f>
        <v>0</v>
      </c>
      <c r="H12" s="45">
        <f>G12</f>
        <v>0</v>
      </c>
      <c r="I12" s="103" t="s">
        <v>158</v>
      </c>
      <c r="J12" s="104"/>
      <c r="K12" s="46" t="s">
        <v>99</v>
      </c>
      <c r="L12" s="47">
        <f>ROUNDUP((K4*M12)+(K5*M12*0.75)+(K6*(M12*2)),2)</f>
        <v>0</v>
      </c>
      <c r="M12" s="43">
        <v>3</v>
      </c>
      <c r="N12" s="48">
        <f t="shared" ref="N12:N17" si="0">ROUNDUP(M12*0.75,2)</f>
        <v>2.25</v>
      </c>
      <c r="O12" s="49"/>
      <c r="P12" s="68"/>
    </row>
    <row r="13" spans="1:17" ht="18.75" customHeight="1" x14ac:dyDescent="0.15">
      <c r="A13" s="83"/>
      <c r="B13" s="42"/>
      <c r="C13" s="42" t="s">
        <v>56</v>
      </c>
      <c r="D13" s="43">
        <v>2</v>
      </c>
      <c r="E13" s="44" t="s">
        <v>34</v>
      </c>
      <c r="F13" s="44">
        <f>ROUNDUP(D13*0.75,2)</f>
        <v>1.5</v>
      </c>
      <c r="G13" s="45">
        <f>ROUNDUP((K4*D13)+(K5*D13*0.75)+(K6*(D13*2)),0)</f>
        <v>0</v>
      </c>
      <c r="H13" s="45">
        <f>G13</f>
        <v>0</v>
      </c>
      <c r="I13" s="101"/>
      <c r="J13" s="101"/>
      <c r="K13" s="46" t="s">
        <v>30</v>
      </c>
      <c r="L13" s="47">
        <f>ROUNDUP((K4*M13)+(K5*M13*0.75)+(K6*(M13*2)),2)</f>
        <v>0</v>
      </c>
      <c r="M13" s="43">
        <v>6</v>
      </c>
      <c r="N13" s="48">
        <f t="shared" si="0"/>
        <v>4.5</v>
      </c>
      <c r="O13" s="49"/>
      <c r="P13" s="68"/>
    </row>
    <row r="14" spans="1:17" ht="18.75" customHeight="1" x14ac:dyDescent="0.15">
      <c r="A14" s="83"/>
      <c r="B14" s="42"/>
      <c r="C14" s="42" t="s">
        <v>93</v>
      </c>
      <c r="D14" s="43">
        <v>20</v>
      </c>
      <c r="E14" s="44" t="s">
        <v>34</v>
      </c>
      <c r="F14" s="44">
        <f>ROUNDUP(D14*0.75,2)</f>
        <v>15</v>
      </c>
      <c r="G14" s="45">
        <f>ROUNDUP((K4*D14)+(K5*D14*0.75)+(K6*(D14*2)),0)</f>
        <v>0</v>
      </c>
      <c r="H14" s="45">
        <f>G14+(G14*10/100)</f>
        <v>0</v>
      </c>
      <c r="I14" s="101"/>
      <c r="J14" s="101"/>
      <c r="K14" s="46" t="s">
        <v>49</v>
      </c>
      <c r="L14" s="47">
        <f>ROUNDUP((K4*M14)+(K5*M14*0.75)+(K6*(M14*2)),2)</f>
        <v>0</v>
      </c>
      <c r="M14" s="43">
        <v>3</v>
      </c>
      <c r="N14" s="48">
        <f t="shared" si="0"/>
        <v>2.25</v>
      </c>
      <c r="O14" s="49"/>
      <c r="P14" s="68"/>
    </row>
    <row r="15" spans="1:17" ht="18.75" customHeight="1" x14ac:dyDescent="0.15">
      <c r="A15" s="83"/>
      <c r="B15" s="42"/>
      <c r="C15" s="42"/>
      <c r="D15" s="43"/>
      <c r="E15" s="44"/>
      <c r="F15" s="44"/>
      <c r="G15" s="45"/>
      <c r="H15" s="45"/>
      <c r="I15" s="101"/>
      <c r="J15" s="101"/>
      <c r="K15" s="46" t="s">
        <v>57</v>
      </c>
      <c r="L15" s="47">
        <f>ROUNDUP((K4*M15)+(K5*M15*0.75)+(K6*(M15*2)),2)</f>
        <v>0</v>
      </c>
      <c r="M15" s="43">
        <v>2</v>
      </c>
      <c r="N15" s="48">
        <f t="shared" si="0"/>
        <v>1.5</v>
      </c>
      <c r="O15" s="49"/>
      <c r="P15" s="68" t="s">
        <v>37</v>
      </c>
    </row>
    <row r="16" spans="1:17" ht="18.75" customHeight="1" x14ac:dyDescent="0.15">
      <c r="A16" s="83"/>
      <c r="B16" s="42"/>
      <c r="C16" s="42"/>
      <c r="D16" s="43"/>
      <c r="E16" s="44"/>
      <c r="F16" s="44"/>
      <c r="G16" s="45"/>
      <c r="H16" s="45"/>
      <c r="I16" s="101"/>
      <c r="J16" s="101"/>
      <c r="K16" s="46" t="s">
        <v>58</v>
      </c>
      <c r="L16" s="47">
        <f>ROUNDUP((K4*M16)+(K5*M16*0.75)+(K6*(M16*2)),2)</f>
        <v>0</v>
      </c>
      <c r="M16" s="43">
        <v>2</v>
      </c>
      <c r="N16" s="48">
        <f t="shared" si="0"/>
        <v>1.5</v>
      </c>
      <c r="O16" s="49"/>
      <c r="P16" s="68"/>
    </row>
    <row r="17" spans="1:16" ht="18.75" customHeight="1" x14ac:dyDescent="0.15">
      <c r="A17" s="83"/>
      <c r="B17" s="42"/>
      <c r="C17" s="42"/>
      <c r="D17" s="43"/>
      <c r="E17" s="44"/>
      <c r="F17" s="44"/>
      <c r="G17" s="45"/>
      <c r="H17" s="45"/>
      <c r="I17" s="101"/>
      <c r="J17" s="101"/>
      <c r="K17" s="46" t="s">
        <v>90</v>
      </c>
      <c r="L17" s="47">
        <f>ROUNDUP((K4*M17)+(K5*M17*0.75)+(K6*(M17*2)),2)</f>
        <v>0</v>
      </c>
      <c r="M17" s="43">
        <v>1</v>
      </c>
      <c r="N17" s="48">
        <f t="shared" si="0"/>
        <v>0.75</v>
      </c>
      <c r="O17" s="49"/>
      <c r="P17" s="68"/>
    </row>
    <row r="18" spans="1:16" ht="18.75" customHeight="1" x14ac:dyDescent="0.15">
      <c r="A18" s="83"/>
      <c r="B18" s="42"/>
      <c r="C18" s="42"/>
      <c r="D18" s="43"/>
      <c r="E18" s="44"/>
      <c r="F18" s="44"/>
      <c r="G18" s="45"/>
      <c r="H18" s="45"/>
      <c r="I18" s="101"/>
      <c r="J18" s="101"/>
      <c r="K18" s="46"/>
      <c r="L18" s="47"/>
      <c r="M18" s="43"/>
      <c r="N18" s="48"/>
      <c r="O18" s="49"/>
      <c r="P18" s="68"/>
    </row>
    <row r="19" spans="1:16" ht="18.75" customHeight="1" x14ac:dyDescent="0.15">
      <c r="A19" s="83"/>
      <c r="B19" s="42"/>
      <c r="C19" s="42"/>
      <c r="D19" s="43"/>
      <c r="E19" s="44"/>
      <c r="F19" s="44"/>
      <c r="G19" s="45"/>
      <c r="H19" s="45"/>
      <c r="I19" s="101"/>
      <c r="J19" s="101"/>
      <c r="K19" s="46"/>
      <c r="L19" s="47"/>
      <c r="M19" s="43"/>
      <c r="N19" s="48"/>
      <c r="O19" s="49"/>
      <c r="P19" s="68"/>
    </row>
    <row r="20" spans="1:16" ht="18.75" customHeight="1" x14ac:dyDescent="0.15">
      <c r="A20" s="83"/>
      <c r="B20" s="42"/>
      <c r="C20" s="42"/>
      <c r="D20" s="43"/>
      <c r="E20" s="44"/>
      <c r="F20" s="44"/>
      <c r="G20" s="45"/>
      <c r="H20" s="45"/>
      <c r="I20" s="101"/>
      <c r="J20" s="101"/>
      <c r="K20" s="46"/>
      <c r="L20" s="47"/>
      <c r="M20" s="43"/>
      <c r="N20" s="48"/>
      <c r="O20" s="49"/>
      <c r="P20" s="68"/>
    </row>
    <row r="21" spans="1:16" ht="18.75" customHeight="1" x14ac:dyDescent="0.15">
      <c r="A21" s="83"/>
      <c r="B21" s="50"/>
      <c r="C21" s="50"/>
      <c r="D21" s="51"/>
      <c r="E21" s="52"/>
      <c r="F21" s="52"/>
      <c r="G21" s="53"/>
      <c r="H21" s="53"/>
      <c r="I21" s="102"/>
      <c r="J21" s="102"/>
      <c r="K21" s="54"/>
      <c r="L21" s="55"/>
      <c r="M21" s="51"/>
      <c r="N21" s="56"/>
      <c r="O21" s="57"/>
      <c r="P21" s="69"/>
    </row>
    <row r="22" spans="1:16" ht="18.75" customHeight="1" x14ac:dyDescent="0.15">
      <c r="A22" s="83"/>
      <c r="B22" s="42" t="s">
        <v>159</v>
      </c>
      <c r="C22" s="42" t="s">
        <v>82</v>
      </c>
      <c r="D22" s="43">
        <v>3</v>
      </c>
      <c r="E22" s="44" t="s">
        <v>64</v>
      </c>
      <c r="F22" s="44">
        <f>ROUNDUP(D22*0.75,2)</f>
        <v>2.25</v>
      </c>
      <c r="G22" s="45">
        <f>ROUNDUP((K4*D22)+(K5*D22*0.75)+(K6*(D22*2)),0)</f>
        <v>0</v>
      </c>
      <c r="H22" s="45">
        <f>G22</f>
        <v>0</v>
      </c>
      <c r="I22" s="103" t="s">
        <v>160</v>
      </c>
      <c r="J22" s="104"/>
      <c r="K22" s="46" t="s">
        <v>84</v>
      </c>
      <c r="L22" s="47">
        <f>ROUNDUP((K4*M22)+(K5*M22*0.75)+(K6*(M22*2)),2)</f>
        <v>0</v>
      </c>
      <c r="M22" s="43">
        <v>40</v>
      </c>
      <c r="N22" s="48">
        <f>ROUNDUP(M22*0.75,2)</f>
        <v>30</v>
      </c>
      <c r="O22" s="49" t="s">
        <v>37</v>
      </c>
      <c r="P22" s="68"/>
    </row>
    <row r="23" spans="1:16" ht="18.75" customHeight="1" x14ac:dyDescent="0.15">
      <c r="A23" s="83"/>
      <c r="B23" s="42"/>
      <c r="C23" s="42" t="s">
        <v>29</v>
      </c>
      <c r="D23" s="43">
        <v>20</v>
      </c>
      <c r="E23" s="44" t="s">
        <v>34</v>
      </c>
      <c r="F23" s="44">
        <f>ROUNDUP(D23*0.75,2)</f>
        <v>15</v>
      </c>
      <c r="G23" s="45">
        <f>ROUNDUP((K4*D23)+(K5*D23*0.75)+(K6*(D23*2)),0)</f>
        <v>0</v>
      </c>
      <c r="H23" s="45">
        <f>G23+(G23*6/100)</f>
        <v>0</v>
      </c>
      <c r="I23" s="101"/>
      <c r="J23" s="101"/>
      <c r="K23" s="46" t="s">
        <v>77</v>
      </c>
      <c r="L23" s="47">
        <f>ROUNDUP((K4*M23)+(K5*M23*0.75)+(K6*(M23*2)),2)</f>
        <v>0</v>
      </c>
      <c r="M23" s="43">
        <v>1</v>
      </c>
      <c r="N23" s="48">
        <f>ROUNDUP(M23*0.75,2)</f>
        <v>0.75</v>
      </c>
      <c r="O23" s="49"/>
      <c r="P23" s="68"/>
    </row>
    <row r="24" spans="1:16" ht="18.75" customHeight="1" x14ac:dyDescent="0.15">
      <c r="A24" s="83"/>
      <c r="B24" s="42"/>
      <c r="C24" s="42" t="s">
        <v>47</v>
      </c>
      <c r="D24" s="43">
        <v>10</v>
      </c>
      <c r="E24" s="44" t="s">
        <v>34</v>
      </c>
      <c r="F24" s="44">
        <f>ROUNDUP(D24*0.75,2)</f>
        <v>7.5</v>
      </c>
      <c r="G24" s="45">
        <f>ROUNDUP((K4*D24)+(K5*D24*0.75)+(K6*(D24*2)),0)</f>
        <v>0</v>
      </c>
      <c r="H24" s="45">
        <f>G24+(G24*3/100)</f>
        <v>0</v>
      </c>
      <c r="I24" s="101"/>
      <c r="J24" s="101"/>
      <c r="K24" s="46" t="s">
        <v>58</v>
      </c>
      <c r="L24" s="47">
        <f>ROUNDUP((K4*M24)+(K5*M24*0.75)+(K6*(M24*2)),2)</f>
        <v>0</v>
      </c>
      <c r="M24" s="43">
        <v>1</v>
      </c>
      <c r="N24" s="48">
        <f>ROUNDUP(M24*0.75,2)</f>
        <v>0.75</v>
      </c>
      <c r="O24" s="49"/>
      <c r="P24" s="68"/>
    </row>
    <row r="25" spans="1:16" ht="18.75" customHeight="1" x14ac:dyDescent="0.15">
      <c r="A25" s="83"/>
      <c r="B25" s="42"/>
      <c r="C25" s="42" t="s">
        <v>128</v>
      </c>
      <c r="D25" s="43">
        <v>3</v>
      </c>
      <c r="E25" s="44" t="s">
        <v>34</v>
      </c>
      <c r="F25" s="44">
        <f>ROUNDUP(D25*0.75,2)</f>
        <v>2.25</v>
      </c>
      <c r="G25" s="45">
        <f>ROUNDUP((K4*D25)+(K5*D25*0.75)+(K6*(D25*2)),0)</f>
        <v>0</v>
      </c>
      <c r="H25" s="45">
        <f>G25</f>
        <v>0</v>
      </c>
      <c r="I25" s="101"/>
      <c r="J25" s="101"/>
      <c r="K25" s="46" t="s">
        <v>57</v>
      </c>
      <c r="L25" s="47">
        <f>ROUNDUP((K4*M25)+(K5*M25*0.75)+(K6*(M25*2)),2)</f>
        <v>0</v>
      </c>
      <c r="M25" s="43">
        <v>1.5</v>
      </c>
      <c r="N25" s="48">
        <f>ROUNDUP(M25*0.75,2)</f>
        <v>1.1300000000000001</v>
      </c>
      <c r="O25" s="49"/>
      <c r="P25" s="68" t="s">
        <v>37</v>
      </c>
    </row>
    <row r="26" spans="1:16" ht="18.75" customHeight="1" x14ac:dyDescent="0.15">
      <c r="A26" s="83"/>
      <c r="B26" s="42"/>
      <c r="C26" s="42" t="s">
        <v>62</v>
      </c>
      <c r="D26" s="72">
        <v>0.5</v>
      </c>
      <c r="E26" s="44" t="s">
        <v>64</v>
      </c>
      <c r="F26" s="44">
        <f>ROUNDUP(D26*0.75,2)</f>
        <v>0.38</v>
      </c>
      <c r="G26" s="45">
        <f>ROUNDUP((K4*D26)+(K5*D26*0.75)+(K6*(D26*2)),0)</f>
        <v>0</v>
      </c>
      <c r="H26" s="45">
        <f>G26</f>
        <v>0</v>
      </c>
      <c r="I26" s="101"/>
      <c r="J26" s="101"/>
      <c r="K26" s="46"/>
      <c r="L26" s="47"/>
      <c r="M26" s="43"/>
      <c r="N26" s="48"/>
      <c r="O26" s="49" t="s">
        <v>63</v>
      </c>
      <c r="P26" s="68"/>
    </row>
    <row r="27" spans="1:16" ht="18.75" customHeight="1" x14ac:dyDescent="0.15">
      <c r="A27" s="83"/>
      <c r="B27" s="42"/>
      <c r="C27" s="42"/>
      <c r="D27" s="72"/>
      <c r="E27" s="44"/>
      <c r="F27" s="44"/>
      <c r="G27" s="45"/>
      <c r="H27" s="45"/>
      <c r="I27" s="101"/>
      <c r="J27" s="101"/>
      <c r="K27" s="46"/>
      <c r="L27" s="47"/>
      <c r="M27" s="43"/>
      <c r="N27" s="48"/>
      <c r="O27" s="49"/>
      <c r="P27" s="68"/>
    </row>
    <row r="28" spans="1:16" ht="18.75" customHeight="1" x14ac:dyDescent="0.15">
      <c r="A28" s="83"/>
      <c r="B28" s="42"/>
      <c r="C28" s="42"/>
      <c r="D28" s="72"/>
      <c r="E28" s="44"/>
      <c r="F28" s="44"/>
      <c r="G28" s="45"/>
      <c r="H28" s="45"/>
      <c r="I28" s="101"/>
      <c r="J28" s="101"/>
      <c r="K28" s="46"/>
      <c r="L28" s="47"/>
      <c r="M28" s="43"/>
      <c r="N28" s="48"/>
      <c r="O28" s="49"/>
      <c r="P28" s="68"/>
    </row>
    <row r="29" spans="1:16" ht="18.75" customHeight="1" x14ac:dyDescent="0.15">
      <c r="A29" s="83"/>
      <c r="B29" s="42"/>
      <c r="C29" s="42"/>
      <c r="D29" s="43"/>
      <c r="E29" s="44"/>
      <c r="F29" s="44"/>
      <c r="G29" s="45"/>
      <c r="H29" s="45"/>
      <c r="I29" s="101"/>
      <c r="J29" s="101"/>
      <c r="K29" s="46"/>
      <c r="L29" s="47"/>
      <c r="M29" s="43"/>
      <c r="N29" s="48"/>
      <c r="O29" s="49"/>
      <c r="P29" s="68"/>
    </row>
    <row r="30" spans="1:16" ht="18.75" customHeight="1" x14ac:dyDescent="0.15">
      <c r="A30" s="83"/>
      <c r="B30" s="50"/>
      <c r="C30" s="50"/>
      <c r="D30" s="51"/>
      <c r="E30" s="52"/>
      <c r="F30" s="52"/>
      <c r="G30" s="53"/>
      <c r="H30" s="53"/>
      <c r="I30" s="102"/>
      <c r="J30" s="102"/>
      <c r="K30" s="54"/>
      <c r="L30" s="55"/>
      <c r="M30" s="51"/>
      <c r="N30" s="56"/>
      <c r="O30" s="57"/>
      <c r="P30" s="69"/>
    </row>
    <row r="31" spans="1:16" ht="18.75" customHeight="1" x14ac:dyDescent="0.15">
      <c r="A31" s="83"/>
      <c r="B31" s="42" t="s">
        <v>79</v>
      </c>
      <c r="C31" s="42" t="s">
        <v>87</v>
      </c>
      <c r="D31" s="43">
        <v>20</v>
      </c>
      <c r="E31" s="44" t="s">
        <v>34</v>
      </c>
      <c r="F31" s="44">
        <f>ROUNDUP(D31*0.75,2)</f>
        <v>15</v>
      </c>
      <c r="G31" s="45">
        <f>ROUNDUP((K4*D31)+(K5*D31*0.75)+(K6*(D31*2)),0)</f>
        <v>0</v>
      </c>
      <c r="H31" s="45">
        <f>G31+(G31*6/100)</f>
        <v>0</v>
      </c>
      <c r="I31" s="103" t="s">
        <v>80</v>
      </c>
      <c r="J31" s="104"/>
      <c r="K31" s="46" t="s">
        <v>84</v>
      </c>
      <c r="L31" s="47">
        <f>ROUNDUP((K4*M31)+(K5*M31*0.75)+(K6*(M31*2)),2)</f>
        <v>0</v>
      </c>
      <c r="M31" s="43">
        <v>100</v>
      </c>
      <c r="N31" s="48">
        <f>ROUNDUP(M31*0.75,2)</f>
        <v>75</v>
      </c>
      <c r="O31" s="49"/>
      <c r="P31" s="68"/>
    </row>
    <row r="32" spans="1:16" ht="18.75" customHeight="1" x14ac:dyDescent="0.15">
      <c r="A32" s="83"/>
      <c r="B32" s="42"/>
      <c r="C32" s="42" t="s">
        <v>91</v>
      </c>
      <c r="D32" s="43">
        <v>3</v>
      </c>
      <c r="E32" s="44" t="s">
        <v>34</v>
      </c>
      <c r="F32" s="44">
        <f>ROUNDUP(D32*0.75,2)</f>
        <v>2.25</v>
      </c>
      <c r="G32" s="45">
        <f>ROUNDUP((K4*D32)+(K5*D32*0.75)+(K6*(D32*2)),0)</f>
        <v>0</v>
      </c>
      <c r="H32" s="45">
        <f>G32</f>
        <v>0</v>
      </c>
      <c r="I32" s="101"/>
      <c r="J32" s="101"/>
      <c r="K32" s="46" t="s">
        <v>83</v>
      </c>
      <c r="L32" s="47">
        <f>ROUNDUP((K4*M32)+(K5*M32*0.75)+(K6*(M32*2)),2)</f>
        <v>0</v>
      </c>
      <c r="M32" s="43">
        <v>3</v>
      </c>
      <c r="N32" s="48">
        <f>ROUNDUP(M32*0.75,2)</f>
        <v>2.25</v>
      </c>
      <c r="O32" s="49"/>
      <c r="P32" s="68"/>
    </row>
    <row r="33" spans="1:16" ht="18.75" customHeight="1" x14ac:dyDescent="0.15">
      <c r="A33" s="83"/>
      <c r="B33" s="42"/>
      <c r="C33" s="42"/>
      <c r="D33" s="43"/>
      <c r="E33" s="44"/>
      <c r="F33" s="44"/>
      <c r="G33" s="45"/>
      <c r="H33" s="45"/>
      <c r="I33" s="101"/>
      <c r="J33" s="101"/>
      <c r="K33" s="46"/>
      <c r="L33" s="47"/>
      <c r="M33" s="43"/>
      <c r="N33" s="48"/>
      <c r="O33" s="49"/>
      <c r="P33" s="68"/>
    </row>
    <row r="34" spans="1:16" ht="18.75" customHeight="1" x14ac:dyDescent="0.15">
      <c r="A34" s="83"/>
      <c r="B34" s="50"/>
      <c r="C34" s="50"/>
      <c r="D34" s="51"/>
      <c r="E34" s="52"/>
      <c r="F34" s="52"/>
      <c r="G34" s="53"/>
      <c r="H34" s="53"/>
      <c r="I34" s="102"/>
      <c r="J34" s="102"/>
      <c r="K34" s="54"/>
      <c r="L34" s="55"/>
      <c r="M34" s="51"/>
      <c r="N34" s="56"/>
      <c r="O34" s="57"/>
      <c r="P34" s="69"/>
    </row>
    <row r="35" spans="1:16" ht="18.75" customHeight="1" x14ac:dyDescent="0.15">
      <c r="A35" s="83"/>
      <c r="B35" s="42" t="s">
        <v>110</v>
      </c>
      <c r="C35" s="42" t="s">
        <v>112</v>
      </c>
      <c r="D35" s="43">
        <v>40</v>
      </c>
      <c r="E35" s="44" t="s">
        <v>34</v>
      </c>
      <c r="F35" s="44">
        <f>ROUNDUP(D35*0.75,2)</f>
        <v>30</v>
      </c>
      <c r="G35" s="45">
        <f>ROUNDUP((K4*D35)+(K5*D35*0.75)+(K6*(D35*2)),0)</f>
        <v>0</v>
      </c>
      <c r="H35" s="45">
        <f>G35</f>
        <v>0</v>
      </c>
      <c r="I35" s="103" t="s">
        <v>111</v>
      </c>
      <c r="J35" s="104"/>
      <c r="K35" s="46" t="s">
        <v>58</v>
      </c>
      <c r="L35" s="47">
        <f>ROUNDUP((K4*M35)+(K5*M35*0.75)+(K6*(M35*2)),2)</f>
        <v>0</v>
      </c>
      <c r="M35" s="43">
        <v>1</v>
      </c>
      <c r="N35" s="48">
        <f>ROUNDUP(M35*0.75,2)</f>
        <v>0.75</v>
      </c>
      <c r="O35" s="49" t="s">
        <v>33</v>
      </c>
      <c r="P35" s="68"/>
    </row>
    <row r="36" spans="1:16" ht="18.75" customHeight="1" x14ac:dyDescent="0.15">
      <c r="A36" s="83"/>
      <c r="B36" s="42"/>
      <c r="C36" s="42"/>
      <c r="D36" s="43"/>
      <c r="E36" s="44"/>
      <c r="F36" s="44"/>
      <c r="G36" s="45"/>
      <c r="H36" s="45"/>
      <c r="I36" s="101"/>
      <c r="J36" s="101"/>
      <c r="K36" s="46"/>
      <c r="L36" s="47"/>
      <c r="M36" s="43"/>
      <c r="N36" s="48"/>
      <c r="O36" s="49"/>
      <c r="P36" s="68"/>
    </row>
    <row r="37" spans="1:16" ht="18.75" customHeight="1" thickBot="1" x14ac:dyDescent="0.2">
      <c r="A37" s="84"/>
      <c r="B37" s="59"/>
      <c r="C37" s="59"/>
      <c r="D37" s="60"/>
      <c r="E37" s="61"/>
      <c r="F37" s="61"/>
      <c r="G37" s="62"/>
      <c r="H37" s="62"/>
      <c r="I37" s="105"/>
      <c r="J37" s="105"/>
      <c r="K37" s="63"/>
      <c r="L37" s="64"/>
      <c r="M37" s="60"/>
      <c r="N37" s="65"/>
      <c r="O37" s="66"/>
      <c r="P37" s="70"/>
    </row>
  </sheetData>
  <mergeCells count="14">
    <mergeCell ref="I35:J37"/>
    <mergeCell ref="A9:A37"/>
    <mergeCell ref="I31:J34"/>
    <mergeCell ref="I8:J8"/>
    <mergeCell ref="K8:L8"/>
    <mergeCell ref="I9:J11"/>
    <mergeCell ref="I12:J21"/>
    <mergeCell ref="I22:J30"/>
    <mergeCell ref="A1:B1"/>
    <mergeCell ref="C1:K1"/>
    <mergeCell ref="K2:M2"/>
    <mergeCell ref="O6:P6"/>
    <mergeCell ref="A7:E7"/>
    <mergeCell ref="O7:P7"/>
  </mergeCells>
  <phoneticPr fontId="3"/>
  <printOptions horizontalCentered="1" verticalCentered="1"/>
  <pageMargins left="0.39370078740157483" right="0.39370078740157483" top="0.39370078740157483" bottom="0.39370078740157483" header="0.19685039370078741" footer="0.31496062992125984"/>
  <pageSetup paperSize="12" scale="4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Q37"/>
  <sheetViews>
    <sheetView showZeros="0" zoomScale="60" zoomScaleNormal="60" workbookViewId="0">
      <selection sqref="A1:B1"/>
    </sheetView>
  </sheetViews>
  <sheetFormatPr defaultRowHeight="18.75" customHeight="1" x14ac:dyDescent="0.15"/>
  <cols>
    <col min="1" max="1" width="4.125" style="17" customWidth="1"/>
    <col min="2" max="2" width="19.25" style="18" customWidth="1"/>
    <col min="3" max="3" width="21.375" style="18" customWidth="1"/>
    <col min="4" max="4" width="6.25" style="19" customWidth="1"/>
    <col min="5" max="5" width="4.125" style="20" customWidth="1"/>
    <col min="6" max="6" width="6.25" style="20" customWidth="1"/>
    <col min="7" max="7" width="7.125" style="21" customWidth="1"/>
    <col min="8" max="8" width="7.625" style="21" hidden="1" customWidth="1"/>
    <col min="9" max="9" width="43.375" style="22" customWidth="1"/>
    <col min="10" max="10" width="3.375" style="22" customWidth="1"/>
    <col min="11" max="11" width="8.75" style="23" customWidth="1"/>
    <col min="12" max="12" width="8.75" style="24" customWidth="1"/>
    <col min="13" max="13" width="8.75" style="19" customWidth="1"/>
    <col min="14" max="14" width="8.75" style="25" customWidth="1"/>
    <col min="15" max="15" width="13.625" style="26" customWidth="1"/>
    <col min="16" max="16" width="10.875" style="26" customWidth="1"/>
    <col min="17" max="17" width="5.125" style="26" customWidth="1"/>
    <col min="18" max="248" width="9" style="2"/>
    <col min="249" max="249" width="4.125" style="2" customWidth="1"/>
    <col min="250" max="250" width="19.25" style="2" customWidth="1"/>
    <col min="251" max="251" width="21.375" style="2" customWidth="1"/>
    <col min="252" max="252" width="6.25" style="2" customWidth="1"/>
    <col min="253" max="253" width="4.125" style="2" customWidth="1"/>
    <col min="254" max="254" width="6.25" style="2" customWidth="1"/>
    <col min="255" max="255" width="7.125" style="2" customWidth="1"/>
    <col min="256" max="256" width="0" style="2" hidden="1" customWidth="1"/>
    <col min="257" max="257" width="43.375" style="2" customWidth="1"/>
    <col min="258" max="258" width="3.375" style="2" customWidth="1"/>
    <col min="259" max="262" width="8.75" style="2" customWidth="1"/>
    <col min="263" max="263" width="13.625" style="2" customWidth="1"/>
    <col min="264" max="264" width="10.875" style="2" customWidth="1"/>
    <col min="265" max="265" width="5.125" style="2" customWidth="1"/>
    <col min="266" max="266" width="4.5" style="2" customWidth="1"/>
    <col min="267" max="267" width="24.375" style="2" customWidth="1"/>
    <col min="268" max="268" width="21.25" style="2" customWidth="1"/>
    <col min="269" max="269" width="10" style="2" customWidth="1"/>
    <col min="270" max="272" width="18" style="2" customWidth="1"/>
    <col min="273" max="504" width="9" style="2"/>
    <col min="505" max="505" width="4.125" style="2" customWidth="1"/>
    <col min="506" max="506" width="19.25" style="2" customWidth="1"/>
    <col min="507" max="507" width="21.375" style="2" customWidth="1"/>
    <col min="508" max="508" width="6.25" style="2" customWidth="1"/>
    <col min="509" max="509" width="4.125" style="2" customWidth="1"/>
    <col min="510" max="510" width="6.25" style="2" customWidth="1"/>
    <col min="511" max="511" width="7.125" style="2" customWidth="1"/>
    <col min="512" max="512" width="0" style="2" hidden="1" customWidth="1"/>
    <col min="513" max="513" width="43.375" style="2" customWidth="1"/>
    <col min="514" max="514" width="3.375" style="2" customWidth="1"/>
    <col min="515" max="518" width="8.75" style="2" customWidth="1"/>
    <col min="519" max="519" width="13.625" style="2" customWidth="1"/>
    <col min="520" max="520" width="10.875" style="2" customWidth="1"/>
    <col min="521" max="521" width="5.125" style="2" customWidth="1"/>
    <col min="522" max="522" width="4.5" style="2" customWidth="1"/>
    <col min="523" max="523" width="24.375" style="2" customWidth="1"/>
    <col min="524" max="524" width="21.25" style="2" customWidth="1"/>
    <col min="525" max="525" width="10" style="2" customWidth="1"/>
    <col min="526" max="528" width="18" style="2" customWidth="1"/>
    <col min="529" max="760" width="9" style="2"/>
    <col min="761" max="761" width="4.125" style="2" customWidth="1"/>
    <col min="762" max="762" width="19.25" style="2" customWidth="1"/>
    <col min="763" max="763" width="21.375" style="2" customWidth="1"/>
    <col min="764" max="764" width="6.25" style="2" customWidth="1"/>
    <col min="765" max="765" width="4.125" style="2" customWidth="1"/>
    <col min="766" max="766" width="6.25" style="2" customWidth="1"/>
    <col min="767" max="767" width="7.125" style="2" customWidth="1"/>
    <col min="768" max="768" width="0" style="2" hidden="1" customWidth="1"/>
    <col min="769" max="769" width="43.375" style="2" customWidth="1"/>
    <col min="770" max="770" width="3.375" style="2" customWidth="1"/>
    <col min="771" max="774" width="8.75" style="2" customWidth="1"/>
    <col min="775" max="775" width="13.625" style="2" customWidth="1"/>
    <col min="776" max="776" width="10.875" style="2" customWidth="1"/>
    <col min="777" max="777" width="5.125" style="2" customWidth="1"/>
    <col min="778" max="778" width="4.5" style="2" customWidth="1"/>
    <col min="779" max="779" width="24.375" style="2" customWidth="1"/>
    <col min="780" max="780" width="21.25" style="2" customWidth="1"/>
    <col min="781" max="781" width="10" style="2" customWidth="1"/>
    <col min="782" max="784" width="18" style="2" customWidth="1"/>
    <col min="785" max="1016" width="9" style="2"/>
    <col min="1017" max="1017" width="4.125" style="2" customWidth="1"/>
    <col min="1018" max="1018" width="19.25" style="2" customWidth="1"/>
    <col min="1019" max="1019" width="21.375" style="2" customWidth="1"/>
    <col min="1020" max="1020" width="6.25" style="2" customWidth="1"/>
    <col min="1021" max="1021" width="4.125" style="2" customWidth="1"/>
    <col min="1022" max="1022" width="6.25" style="2" customWidth="1"/>
    <col min="1023" max="1023" width="7.125" style="2" customWidth="1"/>
    <col min="1024" max="1024" width="0" style="2" hidden="1" customWidth="1"/>
    <col min="1025" max="1025" width="43.375" style="2" customWidth="1"/>
    <col min="1026" max="1026" width="3.375" style="2" customWidth="1"/>
    <col min="1027" max="1030" width="8.75" style="2" customWidth="1"/>
    <col min="1031" max="1031" width="13.625" style="2" customWidth="1"/>
    <col min="1032" max="1032" width="10.875" style="2" customWidth="1"/>
    <col min="1033" max="1033" width="5.125" style="2" customWidth="1"/>
    <col min="1034" max="1034" width="4.5" style="2" customWidth="1"/>
    <col min="1035" max="1035" width="24.375" style="2" customWidth="1"/>
    <col min="1036" max="1036" width="21.25" style="2" customWidth="1"/>
    <col min="1037" max="1037" width="10" style="2" customWidth="1"/>
    <col min="1038" max="1040" width="18" style="2" customWidth="1"/>
    <col min="1041" max="1272" width="9" style="2"/>
    <col min="1273" max="1273" width="4.125" style="2" customWidth="1"/>
    <col min="1274" max="1274" width="19.25" style="2" customWidth="1"/>
    <col min="1275" max="1275" width="21.375" style="2" customWidth="1"/>
    <col min="1276" max="1276" width="6.25" style="2" customWidth="1"/>
    <col min="1277" max="1277" width="4.125" style="2" customWidth="1"/>
    <col min="1278" max="1278" width="6.25" style="2" customWidth="1"/>
    <col min="1279" max="1279" width="7.125" style="2" customWidth="1"/>
    <col min="1280" max="1280" width="0" style="2" hidden="1" customWidth="1"/>
    <col min="1281" max="1281" width="43.375" style="2" customWidth="1"/>
    <col min="1282" max="1282" width="3.375" style="2" customWidth="1"/>
    <col min="1283" max="1286" width="8.75" style="2" customWidth="1"/>
    <col min="1287" max="1287" width="13.625" style="2" customWidth="1"/>
    <col min="1288" max="1288" width="10.875" style="2" customWidth="1"/>
    <col min="1289" max="1289" width="5.125" style="2" customWidth="1"/>
    <col min="1290" max="1290" width="4.5" style="2" customWidth="1"/>
    <col min="1291" max="1291" width="24.375" style="2" customWidth="1"/>
    <col min="1292" max="1292" width="21.25" style="2" customWidth="1"/>
    <col min="1293" max="1293" width="10" style="2" customWidth="1"/>
    <col min="1294" max="1296" width="18" style="2" customWidth="1"/>
    <col min="1297" max="1528" width="9" style="2"/>
    <col min="1529" max="1529" width="4.125" style="2" customWidth="1"/>
    <col min="1530" max="1530" width="19.25" style="2" customWidth="1"/>
    <col min="1531" max="1531" width="21.375" style="2" customWidth="1"/>
    <col min="1532" max="1532" width="6.25" style="2" customWidth="1"/>
    <col min="1533" max="1533" width="4.125" style="2" customWidth="1"/>
    <col min="1534" max="1534" width="6.25" style="2" customWidth="1"/>
    <col min="1535" max="1535" width="7.125" style="2" customWidth="1"/>
    <col min="1536" max="1536" width="0" style="2" hidden="1" customWidth="1"/>
    <col min="1537" max="1537" width="43.375" style="2" customWidth="1"/>
    <col min="1538" max="1538" width="3.375" style="2" customWidth="1"/>
    <col min="1539" max="1542" width="8.75" style="2" customWidth="1"/>
    <col min="1543" max="1543" width="13.625" style="2" customWidth="1"/>
    <col min="1544" max="1544" width="10.875" style="2" customWidth="1"/>
    <col min="1545" max="1545" width="5.125" style="2" customWidth="1"/>
    <col min="1546" max="1546" width="4.5" style="2" customWidth="1"/>
    <col min="1547" max="1547" width="24.375" style="2" customWidth="1"/>
    <col min="1548" max="1548" width="21.25" style="2" customWidth="1"/>
    <col min="1549" max="1549" width="10" style="2" customWidth="1"/>
    <col min="1550" max="1552" width="18" style="2" customWidth="1"/>
    <col min="1553" max="1784" width="9" style="2"/>
    <col min="1785" max="1785" width="4.125" style="2" customWidth="1"/>
    <col min="1786" max="1786" width="19.25" style="2" customWidth="1"/>
    <col min="1787" max="1787" width="21.375" style="2" customWidth="1"/>
    <col min="1788" max="1788" width="6.25" style="2" customWidth="1"/>
    <col min="1789" max="1789" width="4.125" style="2" customWidth="1"/>
    <col min="1790" max="1790" width="6.25" style="2" customWidth="1"/>
    <col min="1791" max="1791" width="7.125" style="2" customWidth="1"/>
    <col min="1792" max="1792" width="0" style="2" hidden="1" customWidth="1"/>
    <col min="1793" max="1793" width="43.375" style="2" customWidth="1"/>
    <col min="1794" max="1794" width="3.375" style="2" customWidth="1"/>
    <col min="1795" max="1798" width="8.75" style="2" customWidth="1"/>
    <col min="1799" max="1799" width="13.625" style="2" customWidth="1"/>
    <col min="1800" max="1800" width="10.875" style="2" customWidth="1"/>
    <col min="1801" max="1801" width="5.125" style="2" customWidth="1"/>
    <col min="1802" max="1802" width="4.5" style="2" customWidth="1"/>
    <col min="1803" max="1803" width="24.375" style="2" customWidth="1"/>
    <col min="1804" max="1804" width="21.25" style="2" customWidth="1"/>
    <col min="1805" max="1805" width="10" style="2" customWidth="1"/>
    <col min="1806" max="1808" width="18" style="2" customWidth="1"/>
    <col min="1809" max="2040" width="9" style="2"/>
    <col min="2041" max="2041" width="4.125" style="2" customWidth="1"/>
    <col min="2042" max="2042" width="19.25" style="2" customWidth="1"/>
    <col min="2043" max="2043" width="21.375" style="2" customWidth="1"/>
    <col min="2044" max="2044" width="6.25" style="2" customWidth="1"/>
    <col min="2045" max="2045" width="4.125" style="2" customWidth="1"/>
    <col min="2046" max="2046" width="6.25" style="2" customWidth="1"/>
    <col min="2047" max="2047" width="7.125" style="2" customWidth="1"/>
    <col min="2048" max="2048" width="0" style="2" hidden="1" customWidth="1"/>
    <col min="2049" max="2049" width="43.375" style="2" customWidth="1"/>
    <col min="2050" max="2050" width="3.375" style="2" customWidth="1"/>
    <col min="2051" max="2054" width="8.75" style="2" customWidth="1"/>
    <col min="2055" max="2055" width="13.625" style="2" customWidth="1"/>
    <col min="2056" max="2056" width="10.875" style="2" customWidth="1"/>
    <col min="2057" max="2057" width="5.125" style="2" customWidth="1"/>
    <col min="2058" max="2058" width="4.5" style="2" customWidth="1"/>
    <col min="2059" max="2059" width="24.375" style="2" customWidth="1"/>
    <col min="2060" max="2060" width="21.25" style="2" customWidth="1"/>
    <col min="2061" max="2061" width="10" style="2" customWidth="1"/>
    <col min="2062" max="2064" width="18" style="2" customWidth="1"/>
    <col min="2065" max="2296" width="9" style="2"/>
    <col min="2297" max="2297" width="4.125" style="2" customWidth="1"/>
    <col min="2298" max="2298" width="19.25" style="2" customWidth="1"/>
    <col min="2299" max="2299" width="21.375" style="2" customWidth="1"/>
    <col min="2300" max="2300" width="6.25" style="2" customWidth="1"/>
    <col min="2301" max="2301" width="4.125" style="2" customWidth="1"/>
    <col min="2302" max="2302" width="6.25" style="2" customWidth="1"/>
    <col min="2303" max="2303" width="7.125" style="2" customWidth="1"/>
    <col min="2304" max="2304" width="0" style="2" hidden="1" customWidth="1"/>
    <col min="2305" max="2305" width="43.375" style="2" customWidth="1"/>
    <col min="2306" max="2306" width="3.375" style="2" customWidth="1"/>
    <col min="2307" max="2310" width="8.75" style="2" customWidth="1"/>
    <col min="2311" max="2311" width="13.625" style="2" customWidth="1"/>
    <col min="2312" max="2312" width="10.875" style="2" customWidth="1"/>
    <col min="2313" max="2313" width="5.125" style="2" customWidth="1"/>
    <col min="2314" max="2314" width="4.5" style="2" customWidth="1"/>
    <col min="2315" max="2315" width="24.375" style="2" customWidth="1"/>
    <col min="2316" max="2316" width="21.25" style="2" customWidth="1"/>
    <col min="2317" max="2317" width="10" style="2" customWidth="1"/>
    <col min="2318" max="2320" width="18" style="2" customWidth="1"/>
    <col min="2321" max="2552" width="9" style="2"/>
    <col min="2553" max="2553" width="4.125" style="2" customWidth="1"/>
    <col min="2554" max="2554" width="19.25" style="2" customWidth="1"/>
    <col min="2555" max="2555" width="21.375" style="2" customWidth="1"/>
    <col min="2556" max="2556" width="6.25" style="2" customWidth="1"/>
    <col min="2557" max="2557" width="4.125" style="2" customWidth="1"/>
    <col min="2558" max="2558" width="6.25" style="2" customWidth="1"/>
    <col min="2559" max="2559" width="7.125" style="2" customWidth="1"/>
    <col min="2560" max="2560" width="0" style="2" hidden="1" customWidth="1"/>
    <col min="2561" max="2561" width="43.375" style="2" customWidth="1"/>
    <col min="2562" max="2562" width="3.375" style="2" customWidth="1"/>
    <col min="2563" max="2566" width="8.75" style="2" customWidth="1"/>
    <col min="2567" max="2567" width="13.625" style="2" customWidth="1"/>
    <col min="2568" max="2568" width="10.875" style="2" customWidth="1"/>
    <col min="2569" max="2569" width="5.125" style="2" customWidth="1"/>
    <col min="2570" max="2570" width="4.5" style="2" customWidth="1"/>
    <col min="2571" max="2571" width="24.375" style="2" customWidth="1"/>
    <col min="2572" max="2572" width="21.25" style="2" customWidth="1"/>
    <col min="2573" max="2573" width="10" style="2" customWidth="1"/>
    <col min="2574" max="2576" width="18" style="2" customWidth="1"/>
    <col min="2577" max="2808" width="9" style="2"/>
    <col min="2809" max="2809" width="4.125" style="2" customWidth="1"/>
    <col min="2810" max="2810" width="19.25" style="2" customWidth="1"/>
    <col min="2811" max="2811" width="21.375" style="2" customWidth="1"/>
    <col min="2812" max="2812" width="6.25" style="2" customWidth="1"/>
    <col min="2813" max="2813" width="4.125" style="2" customWidth="1"/>
    <col min="2814" max="2814" width="6.25" style="2" customWidth="1"/>
    <col min="2815" max="2815" width="7.125" style="2" customWidth="1"/>
    <col min="2816" max="2816" width="0" style="2" hidden="1" customWidth="1"/>
    <col min="2817" max="2817" width="43.375" style="2" customWidth="1"/>
    <col min="2818" max="2818" width="3.375" style="2" customWidth="1"/>
    <col min="2819" max="2822" width="8.75" style="2" customWidth="1"/>
    <col min="2823" max="2823" width="13.625" style="2" customWidth="1"/>
    <col min="2824" max="2824" width="10.875" style="2" customWidth="1"/>
    <col min="2825" max="2825" width="5.125" style="2" customWidth="1"/>
    <col min="2826" max="2826" width="4.5" style="2" customWidth="1"/>
    <col min="2827" max="2827" width="24.375" style="2" customWidth="1"/>
    <col min="2828" max="2828" width="21.25" style="2" customWidth="1"/>
    <col min="2829" max="2829" width="10" style="2" customWidth="1"/>
    <col min="2830" max="2832" width="18" style="2" customWidth="1"/>
    <col min="2833" max="3064" width="9" style="2"/>
    <col min="3065" max="3065" width="4.125" style="2" customWidth="1"/>
    <col min="3066" max="3066" width="19.25" style="2" customWidth="1"/>
    <col min="3067" max="3067" width="21.375" style="2" customWidth="1"/>
    <col min="3068" max="3068" width="6.25" style="2" customWidth="1"/>
    <col min="3069" max="3069" width="4.125" style="2" customWidth="1"/>
    <col min="3070" max="3070" width="6.25" style="2" customWidth="1"/>
    <col min="3071" max="3071" width="7.125" style="2" customWidth="1"/>
    <col min="3072" max="3072" width="0" style="2" hidden="1" customWidth="1"/>
    <col min="3073" max="3073" width="43.375" style="2" customWidth="1"/>
    <col min="3074" max="3074" width="3.375" style="2" customWidth="1"/>
    <col min="3075" max="3078" width="8.75" style="2" customWidth="1"/>
    <col min="3079" max="3079" width="13.625" style="2" customWidth="1"/>
    <col min="3080" max="3080" width="10.875" style="2" customWidth="1"/>
    <col min="3081" max="3081" width="5.125" style="2" customWidth="1"/>
    <col min="3082" max="3082" width="4.5" style="2" customWidth="1"/>
    <col min="3083" max="3083" width="24.375" style="2" customWidth="1"/>
    <col min="3084" max="3084" width="21.25" style="2" customWidth="1"/>
    <col min="3085" max="3085" width="10" style="2" customWidth="1"/>
    <col min="3086" max="3088" width="18" style="2" customWidth="1"/>
    <col min="3089" max="3320" width="9" style="2"/>
    <col min="3321" max="3321" width="4.125" style="2" customWidth="1"/>
    <col min="3322" max="3322" width="19.25" style="2" customWidth="1"/>
    <col min="3323" max="3323" width="21.375" style="2" customWidth="1"/>
    <col min="3324" max="3324" width="6.25" style="2" customWidth="1"/>
    <col min="3325" max="3325" width="4.125" style="2" customWidth="1"/>
    <col min="3326" max="3326" width="6.25" style="2" customWidth="1"/>
    <col min="3327" max="3327" width="7.125" style="2" customWidth="1"/>
    <col min="3328" max="3328" width="0" style="2" hidden="1" customWidth="1"/>
    <col min="3329" max="3329" width="43.375" style="2" customWidth="1"/>
    <col min="3330" max="3330" width="3.375" style="2" customWidth="1"/>
    <col min="3331" max="3334" width="8.75" style="2" customWidth="1"/>
    <col min="3335" max="3335" width="13.625" style="2" customWidth="1"/>
    <col min="3336" max="3336" width="10.875" style="2" customWidth="1"/>
    <col min="3337" max="3337" width="5.125" style="2" customWidth="1"/>
    <col min="3338" max="3338" width="4.5" style="2" customWidth="1"/>
    <col min="3339" max="3339" width="24.375" style="2" customWidth="1"/>
    <col min="3340" max="3340" width="21.25" style="2" customWidth="1"/>
    <col min="3341" max="3341" width="10" style="2" customWidth="1"/>
    <col min="3342" max="3344" width="18" style="2" customWidth="1"/>
    <col min="3345" max="3576" width="9" style="2"/>
    <col min="3577" max="3577" width="4.125" style="2" customWidth="1"/>
    <col min="3578" max="3578" width="19.25" style="2" customWidth="1"/>
    <col min="3579" max="3579" width="21.375" style="2" customWidth="1"/>
    <col min="3580" max="3580" width="6.25" style="2" customWidth="1"/>
    <col min="3581" max="3581" width="4.125" style="2" customWidth="1"/>
    <col min="3582" max="3582" width="6.25" style="2" customWidth="1"/>
    <col min="3583" max="3583" width="7.125" style="2" customWidth="1"/>
    <col min="3584" max="3584" width="0" style="2" hidden="1" customWidth="1"/>
    <col min="3585" max="3585" width="43.375" style="2" customWidth="1"/>
    <col min="3586" max="3586" width="3.375" style="2" customWidth="1"/>
    <col min="3587" max="3590" width="8.75" style="2" customWidth="1"/>
    <col min="3591" max="3591" width="13.625" style="2" customWidth="1"/>
    <col min="3592" max="3592" width="10.875" style="2" customWidth="1"/>
    <col min="3593" max="3593" width="5.125" style="2" customWidth="1"/>
    <col min="3594" max="3594" width="4.5" style="2" customWidth="1"/>
    <col min="3595" max="3595" width="24.375" style="2" customWidth="1"/>
    <col min="3596" max="3596" width="21.25" style="2" customWidth="1"/>
    <col min="3597" max="3597" width="10" style="2" customWidth="1"/>
    <col min="3598" max="3600" width="18" style="2" customWidth="1"/>
    <col min="3601" max="3832" width="9" style="2"/>
    <col min="3833" max="3833" width="4.125" style="2" customWidth="1"/>
    <col min="3834" max="3834" width="19.25" style="2" customWidth="1"/>
    <col min="3835" max="3835" width="21.375" style="2" customWidth="1"/>
    <col min="3836" max="3836" width="6.25" style="2" customWidth="1"/>
    <col min="3837" max="3837" width="4.125" style="2" customWidth="1"/>
    <col min="3838" max="3838" width="6.25" style="2" customWidth="1"/>
    <col min="3839" max="3839" width="7.125" style="2" customWidth="1"/>
    <col min="3840" max="3840" width="0" style="2" hidden="1" customWidth="1"/>
    <col min="3841" max="3841" width="43.375" style="2" customWidth="1"/>
    <col min="3842" max="3842" width="3.375" style="2" customWidth="1"/>
    <col min="3843" max="3846" width="8.75" style="2" customWidth="1"/>
    <col min="3847" max="3847" width="13.625" style="2" customWidth="1"/>
    <col min="3848" max="3848" width="10.875" style="2" customWidth="1"/>
    <col min="3849" max="3849" width="5.125" style="2" customWidth="1"/>
    <col min="3850" max="3850" width="4.5" style="2" customWidth="1"/>
    <col min="3851" max="3851" width="24.375" style="2" customWidth="1"/>
    <col min="3852" max="3852" width="21.25" style="2" customWidth="1"/>
    <col min="3853" max="3853" width="10" style="2" customWidth="1"/>
    <col min="3854" max="3856" width="18" style="2" customWidth="1"/>
    <col min="3857" max="4088" width="9" style="2"/>
    <col min="4089" max="4089" width="4.125" style="2" customWidth="1"/>
    <col min="4090" max="4090" width="19.25" style="2" customWidth="1"/>
    <col min="4091" max="4091" width="21.375" style="2" customWidth="1"/>
    <col min="4092" max="4092" width="6.25" style="2" customWidth="1"/>
    <col min="4093" max="4093" width="4.125" style="2" customWidth="1"/>
    <col min="4094" max="4094" width="6.25" style="2" customWidth="1"/>
    <col min="4095" max="4095" width="7.125" style="2" customWidth="1"/>
    <col min="4096" max="4096" width="0" style="2" hidden="1" customWidth="1"/>
    <col min="4097" max="4097" width="43.375" style="2" customWidth="1"/>
    <col min="4098" max="4098" width="3.375" style="2" customWidth="1"/>
    <col min="4099" max="4102" width="8.75" style="2" customWidth="1"/>
    <col min="4103" max="4103" width="13.625" style="2" customWidth="1"/>
    <col min="4104" max="4104" width="10.875" style="2" customWidth="1"/>
    <col min="4105" max="4105" width="5.125" style="2" customWidth="1"/>
    <col min="4106" max="4106" width="4.5" style="2" customWidth="1"/>
    <col min="4107" max="4107" width="24.375" style="2" customWidth="1"/>
    <col min="4108" max="4108" width="21.25" style="2" customWidth="1"/>
    <col min="4109" max="4109" width="10" style="2" customWidth="1"/>
    <col min="4110" max="4112" width="18" style="2" customWidth="1"/>
    <col min="4113" max="4344" width="9" style="2"/>
    <col min="4345" max="4345" width="4.125" style="2" customWidth="1"/>
    <col min="4346" max="4346" width="19.25" style="2" customWidth="1"/>
    <col min="4347" max="4347" width="21.375" style="2" customWidth="1"/>
    <col min="4348" max="4348" width="6.25" style="2" customWidth="1"/>
    <col min="4349" max="4349" width="4.125" style="2" customWidth="1"/>
    <col min="4350" max="4350" width="6.25" style="2" customWidth="1"/>
    <col min="4351" max="4351" width="7.125" style="2" customWidth="1"/>
    <col min="4352" max="4352" width="0" style="2" hidden="1" customWidth="1"/>
    <col min="4353" max="4353" width="43.375" style="2" customWidth="1"/>
    <col min="4354" max="4354" width="3.375" style="2" customWidth="1"/>
    <col min="4355" max="4358" width="8.75" style="2" customWidth="1"/>
    <col min="4359" max="4359" width="13.625" style="2" customWidth="1"/>
    <col min="4360" max="4360" width="10.875" style="2" customWidth="1"/>
    <col min="4361" max="4361" width="5.125" style="2" customWidth="1"/>
    <col min="4362" max="4362" width="4.5" style="2" customWidth="1"/>
    <col min="4363" max="4363" width="24.375" style="2" customWidth="1"/>
    <col min="4364" max="4364" width="21.25" style="2" customWidth="1"/>
    <col min="4365" max="4365" width="10" style="2" customWidth="1"/>
    <col min="4366" max="4368" width="18" style="2" customWidth="1"/>
    <col min="4369" max="4600" width="9" style="2"/>
    <col min="4601" max="4601" width="4.125" style="2" customWidth="1"/>
    <col min="4602" max="4602" width="19.25" style="2" customWidth="1"/>
    <col min="4603" max="4603" width="21.375" style="2" customWidth="1"/>
    <col min="4604" max="4604" width="6.25" style="2" customWidth="1"/>
    <col min="4605" max="4605" width="4.125" style="2" customWidth="1"/>
    <col min="4606" max="4606" width="6.25" style="2" customWidth="1"/>
    <col min="4607" max="4607" width="7.125" style="2" customWidth="1"/>
    <col min="4608" max="4608" width="0" style="2" hidden="1" customWidth="1"/>
    <col min="4609" max="4609" width="43.375" style="2" customWidth="1"/>
    <col min="4610" max="4610" width="3.375" style="2" customWidth="1"/>
    <col min="4611" max="4614" width="8.75" style="2" customWidth="1"/>
    <col min="4615" max="4615" width="13.625" style="2" customWidth="1"/>
    <col min="4616" max="4616" width="10.875" style="2" customWidth="1"/>
    <col min="4617" max="4617" width="5.125" style="2" customWidth="1"/>
    <col min="4618" max="4618" width="4.5" style="2" customWidth="1"/>
    <col min="4619" max="4619" width="24.375" style="2" customWidth="1"/>
    <col min="4620" max="4620" width="21.25" style="2" customWidth="1"/>
    <col min="4621" max="4621" width="10" style="2" customWidth="1"/>
    <col min="4622" max="4624" width="18" style="2" customWidth="1"/>
    <col min="4625" max="4856" width="9" style="2"/>
    <col min="4857" max="4857" width="4.125" style="2" customWidth="1"/>
    <col min="4858" max="4858" width="19.25" style="2" customWidth="1"/>
    <col min="4859" max="4859" width="21.375" style="2" customWidth="1"/>
    <col min="4860" max="4860" width="6.25" style="2" customWidth="1"/>
    <col min="4861" max="4861" width="4.125" style="2" customWidth="1"/>
    <col min="4862" max="4862" width="6.25" style="2" customWidth="1"/>
    <col min="4863" max="4863" width="7.125" style="2" customWidth="1"/>
    <col min="4864" max="4864" width="0" style="2" hidden="1" customWidth="1"/>
    <col min="4865" max="4865" width="43.375" style="2" customWidth="1"/>
    <col min="4866" max="4866" width="3.375" style="2" customWidth="1"/>
    <col min="4867" max="4870" width="8.75" style="2" customWidth="1"/>
    <col min="4871" max="4871" width="13.625" style="2" customWidth="1"/>
    <col min="4872" max="4872" width="10.875" style="2" customWidth="1"/>
    <col min="4873" max="4873" width="5.125" style="2" customWidth="1"/>
    <col min="4874" max="4874" width="4.5" style="2" customWidth="1"/>
    <col min="4875" max="4875" width="24.375" style="2" customWidth="1"/>
    <col min="4876" max="4876" width="21.25" style="2" customWidth="1"/>
    <col min="4877" max="4877" width="10" style="2" customWidth="1"/>
    <col min="4878" max="4880" width="18" style="2" customWidth="1"/>
    <col min="4881" max="5112" width="9" style="2"/>
    <col min="5113" max="5113" width="4.125" style="2" customWidth="1"/>
    <col min="5114" max="5114" width="19.25" style="2" customWidth="1"/>
    <col min="5115" max="5115" width="21.375" style="2" customWidth="1"/>
    <col min="5116" max="5116" width="6.25" style="2" customWidth="1"/>
    <col min="5117" max="5117" width="4.125" style="2" customWidth="1"/>
    <col min="5118" max="5118" width="6.25" style="2" customWidth="1"/>
    <col min="5119" max="5119" width="7.125" style="2" customWidth="1"/>
    <col min="5120" max="5120" width="0" style="2" hidden="1" customWidth="1"/>
    <col min="5121" max="5121" width="43.375" style="2" customWidth="1"/>
    <col min="5122" max="5122" width="3.375" style="2" customWidth="1"/>
    <col min="5123" max="5126" width="8.75" style="2" customWidth="1"/>
    <col min="5127" max="5127" width="13.625" style="2" customWidth="1"/>
    <col min="5128" max="5128" width="10.875" style="2" customWidth="1"/>
    <col min="5129" max="5129" width="5.125" style="2" customWidth="1"/>
    <col min="5130" max="5130" width="4.5" style="2" customWidth="1"/>
    <col min="5131" max="5131" width="24.375" style="2" customWidth="1"/>
    <col min="5132" max="5132" width="21.25" style="2" customWidth="1"/>
    <col min="5133" max="5133" width="10" style="2" customWidth="1"/>
    <col min="5134" max="5136" width="18" style="2" customWidth="1"/>
    <col min="5137" max="5368" width="9" style="2"/>
    <col min="5369" max="5369" width="4.125" style="2" customWidth="1"/>
    <col min="5370" max="5370" width="19.25" style="2" customWidth="1"/>
    <col min="5371" max="5371" width="21.375" style="2" customWidth="1"/>
    <col min="5372" max="5372" width="6.25" style="2" customWidth="1"/>
    <col min="5373" max="5373" width="4.125" style="2" customWidth="1"/>
    <col min="5374" max="5374" width="6.25" style="2" customWidth="1"/>
    <col min="5375" max="5375" width="7.125" style="2" customWidth="1"/>
    <col min="5376" max="5376" width="0" style="2" hidden="1" customWidth="1"/>
    <col min="5377" max="5377" width="43.375" style="2" customWidth="1"/>
    <col min="5378" max="5378" width="3.375" style="2" customWidth="1"/>
    <col min="5379" max="5382" width="8.75" style="2" customWidth="1"/>
    <col min="5383" max="5383" width="13.625" style="2" customWidth="1"/>
    <col min="5384" max="5384" width="10.875" style="2" customWidth="1"/>
    <col min="5385" max="5385" width="5.125" style="2" customWidth="1"/>
    <col min="5386" max="5386" width="4.5" style="2" customWidth="1"/>
    <col min="5387" max="5387" width="24.375" style="2" customWidth="1"/>
    <col min="5388" max="5388" width="21.25" style="2" customWidth="1"/>
    <col min="5389" max="5389" width="10" style="2" customWidth="1"/>
    <col min="5390" max="5392" width="18" style="2" customWidth="1"/>
    <col min="5393" max="5624" width="9" style="2"/>
    <col min="5625" max="5625" width="4.125" style="2" customWidth="1"/>
    <col min="5626" max="5626" width="19.25" style="2" customWidth="1"/>
    <col min="5627" max="5627" width="21.375" style="2" customWidth="1"/>
    <col min="5628" max="5628" width="6.25" style="2" customWidth="1"/>
    <col min="5629" max="5629" width="4.125" style="2" customWidth="1"/>
    <col min="5630" max="5630" width="6.25" style="2" customWidth="1"/>
    <col min="5631" max="5631" width="7.125" style="2" customWidth="1"/>
    <col min="5632" max="5632" width="0" style="2" hidden="1" customWidth="1"/>
    <col min="5633" max="5633" width="43.375" style="2" customWidth="1"/>
    <col min="5634" max="5634" width="3.375" style="2" customWidth="1"/>
    <col min="5635" max="5638" width="8.75" style="2" customWidth="1"/>
    <col min="5639" max="5639" width="13.625" style="2" customWidth="1"/>
    <col min="5640" max="5640" width="10.875" style="2" customWidth="1"/>
    <col min="5641" max="5641" width="5.125" style="2" customWidth="1"/>
    <col min="5642" max="5642" width="4.5" style="2" customWidth="1"/>
    <col min="5643" max="5643" width="24.375" style="2" customWidth="1"/>
    <col min="5644" max="5644" width="21.25" style="2" customWidth="1"/>
    <col min="5645" max="5645" width="10" style="2" customWidth="1"/>
    <col min="5646" max="5648" width="18" style="2" customWidth="1"/>
    <col min="5649" max="5880" width="9" style="2"/>
    <col min="5881" max="5881" width="4.125" style="2" customWidth="1"/>
    <col min="5882" max="5882" width="19.25" style="2" customWidth="1"/>
    <col min="5883" max="5883" width="21.375" style="2" customWidth="1"/>
    <col min="5884" max="5884" width="6.25" style="2" customWidth="1"/>
    <col min="5885" max="5885" width="4.125" style="2" customWidth="1"/>
    <col min="5886" max="5886" width="6.25" style="2" customWidth="1"/>
    <col min="5887" max="5887" width="7.125" style="2" customWidth="1"/>
    <col min="5888" max="5888" width="0" style="2" hidden="1" customWidth="1"/>
    <col min="5889" max="5889" width="43.375" style="2" customWidth="1"/>
    <col min="5890" max="5890" width="3.375" style="2" customWidth="1"/>
    <col min="5891" max="5894" width="8.75" style="2" customWidth="1"/>
    <col min="5895" max="5895" width="13.625" style="2" customWidth="1"/>
    <col min="5896" max="5896" width="10.875" style="2" customWidth="1"/>
    <col min="5897" max="5897" width="5.125" style="2" customWidth="1"/>
    <col min="5898" max="5898" width="4.5" style="2" customWidth="1"/>
    <col min="5899" max="5899" width="24.375" style="2" customWidth="1"/>
    <col min="5900" max="5900" width="21.25" style="2" customWidth="1"/>
    <col min="5901" max="5901" width="10" style="2" customWidth="1"/>
    <col min="5902" max="5904" width="18" style="2" customWidth="1"/>
    <col min="5905" max="6136" width="9" style="2"/>
    <col min="6137" max="6137" width="4.125" style="2" customWidth="1"/>
    <col min="6138" max="6138" width="19.25" style="2" customWidth="1"/>
    <col min="6139" max="6139" width="21.375" style="2" customWidth="1"/>
    <col min="6140" max="6140" width="6.25" style="2" customWidth="1"/>
    <col min="6141" max="6141" width="4.125" style="2" customWidth="1"/>
    <col min="6142" max="6142" width="6.25" style="2" customWidth="1"/>
    <col min="6143" max="6143" width="7.125" style="2" customWidth="1"/>
    <col min="6144" max="6144" width="0" style="2" hidden="1" customWidth="1"/>
    <col min="6145" max="6145" width="43.375" style="2" customWidth="1"/>
    <col min="6146" max="6146" width="3.375" style="2" customWidth="1"/>
    <col min="6147" max="6150" width="8.75" style="2" customWidth="1"/>
    <col min="6151" max="6151" width="13.625" style="2" customWidth="1"/>
    <col min="6152" max="6152" width="10.875" style="2" customWidth="1"/>
    <col min="6153" max="6153" width="5.125" style="2" customWidth="1"/>
    <col min="6154" max="6154" width="4.5" style="2" customWidth="1"/>
    <col min="6155" max="6155" width="24.375" style="2" customWidth="1"/>
    <col min="6156" max="6156" width="21.25" style="2" customWidth="1"/>
    <col min="6157" max="6157" width="10" style="2" customWidth="1"/>
    <col min="6158" max="6160" width="18" style="2" customWidth="1"/>
    <col min="6161" max="6392" width="9" style="2"/>
    <col min="6393" max="6393" width="4.125" style="2" customWidth="1"/>
    <col min="6394" max="6394" width="19.25" style="2" customWidth="1"/>
    <col min="6395" max="6395" width="21.375" style="2" customWidth="1"/>
    <col min="6396" max="6396" width="6.25" style="2" customWidth="1"/>
    <col min="6397" max="6397" width="4.125" style="2" customWidth="1"/>
    <col min="6398" max="6398" width="6.25" style="2" customWidth="1"/>
    <col min="6399" max="6399" width="7.125" style="2" customWidth="1"/>
    <col min="6400" max="6400" width="0" style="2" hidden="1" customWidth="1"/>
    <col min="6401" max="6401" width="43.375" style="2" customWidth="1"/>
    <col min="6402" max="6402" width="3.375" style="2" customWidth="1"/>
    <col min="6403" max="6406" width="8.75" style="2" customWidth="1"/>
    <col min="6407" max="6407" width="13.625" style="2" customWidth="1"/>
    <col min="6408" max="6408" width="10.875" style="2" customWidth="1"/>
    <col min="6409" max="6409" width="5.125" style="2" customWidth="1"/>
    <col min="6410" max="6410" width="4.5" style="2" customWidth="1"/>
    <col min="6411" max="6411" width="24.375" style="2" customWidth="1"/>
    <col min="6412" max="6412" width="21.25" style="2" customWidth="1"/>
    <col min="6413" max="6413" width="10" style="2" customWidth="1"/>
    <col min="6414" max="6416" width="18" style="2" customWidth="1"/>
    <col min="6417" max="6648" width="9" style="2"/>
    <col min="6649" max="6649" width="4.125" style="2" customWidth="1"/>
    <col min="6650" max="6650" width="19.25" style="2" customWidth="1"/>
    <col min="6651" max="6651" width="21.375" style="2" customWidth="1"/>
    <col min="6652" max="6652" width="6.25" style="2" customWidth="1"/>
    <col min="6653" max="6653" width="4.125" style="2" customWidth="1"/>
    <col min="6654" max="6654" width="6.25" style="2" customWidth="1"/>
    <col min="6655" max="6655" width="7.125" style="2" customWidth="1"/>
    <col min="6656" max="6656" width="0" style="2" hidden="1" customWidth="1"/>
    <col min="6657" max="6657" width="43.375" style="2" customWidth="1"/>
    <col min="6658" max="6658" width="3.375" style="2" customWidth="1"/>
    <col min="6659" max="6662" width="8.75" style="2" customWidth="1"/>
    <col min="6663" max="6663" width="13.625" style="2" customWidth="1"/>
    <col min="6664" max="6664" width="10.875" style="2" customWidth="1"/>
    <col min="6665" max="6665" width="5.125" style="2" customWidth="1"/>
    <col min="6666" max="6666" width="4.5" style="2" customWidth="1"/>
    <col min="6667" max="6667" width="24.375" style="2" customWidth="1"/>
    <col min="6668" max="6668" width="21.25" style="2" customWidth="1"/>
    <col min="6669" max="6669" width="10" style="2" customWidth="1"/>
    <col min="6670" max="6672" width="18" style="2" customWidth="1"/>
    <col min="6673" max="6904" width="9" style="2"/>
    <col min="6905" max="6905" width="4.125" style="2" customWidth="1"/>
    <col min="6906" max="6906" width="19.25" style="2" customWidth="1"/>
    <col min="6907" max="6907" width="21.375" style="2" customWidth="1"/>
    <col min="6908" max="6908" width="6.25" style="2" customWidth="1"/>
    <col min="6909" max="6909" width="4.125" style="2" customWidth="1"/>
    <col min="6910" max="6910" width="6.25" style="2" customWidth="1"/>
    <col min="6911" max="6911" width="7.125" style="2" customWidth="1"/>
    <col min="6912" max="6912" width="0" style="2" hidden="1" customWidth="1"/>
    <col min="6913" max="6913" width="43.375" style="2" customWidth="1"/>
    <col min="6914" max="6914" width="3.375" style="2" customWidth="1"/>
    <col min="6915" max="6918" width="8.75" style="2" customWidth="1"/>
    <col min="6919" max="6919" width="13.625" style="2" customWidth="1"/>
    <col min="6920" max="6920" width="10.875" style="2" customWidth="1"/>
    <col min="6921" max="6921" width="5.125" style="2" customWidth="1"/>
    <col min="6922" max="6922" width="4.5" style="2" customWidth="1"/>
    <col min="6923" max="6923" width="24.375" style="2" customWidth="1"/>
    <col min="6924" max="6924" width="21.25" style="2" customWidth="1"/>
    <col min="6925" max="6925" width="10" style="2" customWidth="1"/>
    <col min="6926" max="6928" width="18" style="2" customWidth="1"/>
    <col min="6929" max="7160" width="9" style="2"/>
    <col min="7161" max="7161" width="4.125" style="2" customWidth="1"/>
    <col min="7162" max="7162" width="19.25" style="2" customWidth="1"/>
    <col min="7163" max="7163" width="21.375" style="2" customWidth="1"/>
    <col min="7164" max="7164" width="6.25" style="2" customWidth="1"/>
    <col min="7165" max="7165" width="4.125" style="2" customWidth="1"/>
    <col min="7166" max="7166" width="6.25" style="2" customWidth="1"/>
    <col min="7167" max="7167" width="7.125" style="2" customWidth="1"/>
    <col min="7168" max="7168" width="0" style="2" hidden="1" customWidth="1"/>
    <col min="7169" max="7169" width="43.375" style="2" customWidth="1"/>
    <col min="7170" max="7170" width="3.375" style="2" customWidth="1"/>
    <col min="7171" max="7174" width="8.75" style="2" customWidth="1"/>
    <col min="7175" max="7175" width="13.625" style="2" customWidth="1"/>
    <col min="7176" max="7176" width="10.875" style="2" customWidth="1"/>
    <col min="7177" max="7177" width="5.125" style="2" customWidth="1"/>
    <col min="7178" max="7178" width="4.5" style="2" customWidth="1"/>
    <col min="7179" max="7179" width="24.375" style="2" customWidth="1"/>
    <col min="7180" max="7180" width="21.25" style="2" customWidth="1"/>
    <col min="7181" max="7181" width="10" style="2" customWidth="1"/>
    <col min="7182" max="7184" width="18" style="2" customWidth="1"/>
    <col min="7185" max="7416" width="9" style="2"/>
    <col min="7417" max="7417" width="4.125" style="2" customWidth="1"/>
    <col min="7418" max="7418" width="19.25" style="2" customWidth="1"/>
    <col min="7419" max="7419" width="21.375" style="2" customWidth="1"/>
    <col min="7420" max="7420" width="6.25" style="2" customWidth="1"/>
    <col min="7421" max="7421" width="4.125" style="2" customWidth="1"/>
    <col min="7422" max="7422" width="6.25" style="2" customWidth="1"/>
    <col min="7423" max="7423" width="7.125" style="2" customWidth="1"/>
    <col min="7424" max="7424" width="0" style="2" hidden="1" customWidth="1"/>
    <col min="7425" max="7425" width="43.375" style="2" customWidth="1"/>
    <col min="7426" max="7426" width="3.375" style="2" customWidth="1"/>
    <col min="7427" max="7430" width="8.75" style="2" customWidth="1"/>
    <col min="7431" max="7431" width="13.625" style="2" customWidth="1"/>
    <col min="7432" max="7432" width="10.875" style="2" customWidth="1"/>
    <col min="7433" max="7433" width="5.125" style="2" customWidth="1"/>
    <col min="7434" max="7434" width="4.5" style="2" customWidth="1"/>
    <col min="7435" max="7435" width="24.375" style="2" customWidth="1"/>
    <col min="7436" max="7436" width="21.25" style="2" customWidth="1"/>
    <col min="7437" max="7437" width="10" style="2" customWidth="1"/>
    <col min="7438" max="7440" width="18" style="2" customWidth="1"/>
    <col min="7441" max="7672" width="9" style="2"/>
    <col min="7673" max="7673" width="4.125" style="2" customWidth="1"/>
    <col min="7674" max="7674" width="19.25" style="2" customWidth="1"/>
    <col min="7675" max="7675" width="21.375" style="2" customWidth="1"/>
    <col min="7676" max="7676" width="6.25" style="2" customWidth="1"/>
    <col min="7677" max="7677" width="4.125" style="2" customWidth="1"/>
    <col min="7678" max="7678" width="6.25" style="2" customWidth="1"/>
    <col min="7679" max="7679" width="7.125" style="2" customWidth="1"/>
    <col min="7680" max="7680" width="0" style="2" hidden="1" customWidth="1"/>
    <col min="7681" max="7681" width="43.375" style="2" customWidth="1"/>
    <col min="7682" max="7682" width="3.375" style="2" customWidth="1"/>
    <col min="7683" max="7686" width="8.75" style="2" customWidth="1"/>
    <col min="7687" max="7687" width="13.625" style="2" customWidth="1"/>
    <col min="7688" max="7688" width="10.875" style="2" customWidth="1"/>
    <col min="7689" max="7689" width="5.125" style="2" customWidth="1"/>
    <col min="7690" max="7690" width="4.5" style="2" customWidth="1"/>
    <col min="7691" max="7691" width="24.375" style="2" customWidth="1"/>
    <col min="7692" max="7692" width="21.25" style="2" customWidth="1"/>
    <col min="7693" max="7693" width="10" style="2" customWidth="1"/>
    <col min="7694" max="7696" width="18" style="2" customWidth="1"/>
    <col min="7697" max="7928" width="9" style="2"/>
    <col min="7929" max="7929" width="4.125" style="2" customWidth="1"/>
    <col min="7930" max="7930" width="19.25" style="2" customWidth="1"/>
    <col min="7931" max="7931" width="21.375" style="2" customWidth="1"/>
    <col min="7932" max="7932" width="6.25" style="2" customWidth="1"/>
    <col min="7933" max="7933" width="4.125" style="2" customWidth="1"/>
    <col min="7934" max="7934" width="6.25" style="2" customWidth="1"/>
    <col min="7935" max="7935" width="7.125" style="2" customWidth="1"/>
    <col min="7936" max="7936" width="0" style="2" hidden="1" customWidth="1"/>
    <col min="7937" max="7937" width="43.375" style="2" customWidth="1"/>
    <col min="7938" max="7938" width="3.375" style="2" customWidth="1"/>
    <col min="7939" max="7942" width="8.75" style="2" customWidth="1"/>
    <col min="7943" max="7943" width="13.625" style="2" customWidth="1"/>
    <col min="7944" max="7944" width="10.875" style="2" customWidth="1"/>
    <col min="7945" max="7945" width="5.125" style="2" customWidth="1"/>
    <col min="7946" max="7946" width="4.5" style="2" customWidth="1"/>
    <col min="7947" max="7947" width="24.375" style="2" customWidth="1"/>
    <col min="7948" max="7948" width="21.25" style="2" customWidth="1"/>
    <col min="7949" max="7949" width="10" style="2" customWidth="1"/>
    <col min="7950" max="7952" width="18" style="2" customWidth="1"/>
    <col min="7953" max="8184" width="9" style="2"/>
    <col min="8185" max="8185" width="4.125" style="2" customWidth="1"/>
    <col min="8186" max="8186" width="19.25" style="2" customWidth="1"/>
    <col min="8187" max="8187" width="21.375" style="2" customWidth="1"/>
    <col min="8188" max="8188" width="6.25" style="2" customWidth="1"/>
    <col min="8189" max="8189" width="4.125" style="2" customWidth="1"/>
    <col min="8190" max="8190" width="6.25" style="2" customWidth="1"/>
    <col min="8191" max="8191" width="7.125" style="2" customWidth="1"/>
    <col min="8192" max="8192" width="0" style="2" hidden="1" customWidth="1"/>
    <col min="8193" max="8193" width="43.375" style="2" customWidth="1"/>
    <col min="8194" max="8194" width="3.375" style="2" customWidth="1"/>
    <col min="8195" max="8198" width="8.75" style="2" customWidth="1"/>
    <col min="8199" max="8199" width="13.625" style="2" customWidth="1"/>
    <col min="8200" max="8200" width="10.875" style="2" customWidth="1"/>
    <col min="8201" max="8201" width="5.125" style="2" customWidth="1"/>
    <col min="8202" max="8202" width="4.5" style="2" customWidth="1"/>
    <col min="8203" max="8203" width="24.375" style="2" customWidth="1"/>
    <col min="8204" max="8204" width="21.25" style="2" customWidth="1"/>
    <col min="8205" max="8205" width="10" style="2" customWidth="1"/>
    <col min="8206" max="8208" width="18" style="2" customWidth="1"/>
    <col min="8209" max="8440" width="9" style="2"/>
    <col min="8441" max="8441" width="4.125" style="2" customWidth="1"/>
    <col min="8442" max="8442" width="19.25" style="2" customWidth="1"/>
    <col min="8443" max="8443" width="21.375" style="2" customWidth="1"/>
    <col min="8444" max="8444" width="6.25" style="2" customWidth="1"/>
    <col min="8445" max="8445" width="4.125" style="2" customWidth="1"/>
    <col min="8446" max="8446" width="6.25" style="2" customWidth="1"/>
    <col min="8447" max="8447" width="7.125" style="2" customWidth="1"/>
    <col min="8448" max="8448" width="0" style="2" hidden="1" customWidth="1"/>
    <col min="8449" max="8449" width="43.375" style="2" customWidth="1"/>
    <col min="8450" max="8450" width="3.375" style="2" customWidth="1"/>
    <col min="8451" max="8454" width="8.75" style="2" customWidth="1"/>
    <col min="8455" max="8455" width="13.625" style="2" customWidth="1"/>
    <col min="8456" max="8456" width="10.875" style="2" customWidth="1"/>
    <col min="8457" max="8457" width="5.125" style="2" customWidth="1"/>
    <col min="8458" max="8458" width="4.5" style="2" customWidth="1"/>
    <col min="8459" max="8459" width="24.375" style="2" customWidth="1"/>
    <col min="8460" max="8460" width="21.25" style="2" customWidth="1"/>
    <col min="8461" max="8461" width="10" style="2" customWidth="1"/>
    <col min="8462" max="8464" width="18" style="2" customWidth="1"/>
    <col min="8465" max="8696" width="9" style="2"/>
    <col min="8697" max="8697" width="4.125" style="2" customWidth="1"/>
    <col min="8698" max="8698" width="19.25" style="2" customWidth="1"/>
    <col min="8699" max="8699" width="21.375" style="2" customWidth="1"/>
    <col min="8700" max="8700" width="6.25" style="2" customWidth="1"/>
    <col min="8701" max="8701" width="4.125" style="2" customWidth="1"/>
    <col min="8702" max="8702" width="6.25" style="2" customWidth="1"/>
    <col min="8703" max="8703" width="7.125" style="2" customWidth="1"/>
    <col min="8704" max="8704" width="0" style="2" hidden="1" customWidth="1"/>
    <col min="8705" max="8705" width="43.375" style="2" customWidth="1"/>
    <col min="8706" max="8706" width="3.375" style="2" customWidth="1"/>
    <col min="8707" max="8710" width="8.75" style="2" customWidth="1"/>
    <col min="8711" max="8711" width="13.625" style="2" customWidth="1"/>
    <col min="8712" max="8712" width="10.875" style="2" customWidth="1"/>
    <col min="8713" max="8713" width="5.125" style="2" customWidth="1"/>
    <col min="8714" max="8714" width="4.5" style="2" customWidth="1"/>
    <col min="8715" max="8715" width="24.375" style="2" customWidth="1"/>
    <col min="8716" max="8716" width="21.25" style="2" customWidth="1"/>
    <col min="8717" max="8717" width="10" style="2" customWidth="1"/>
    <col min="8718" max="8720" width="18" style="2" customWidth="1"/>
    <col min="8721" max="8952" width="9" style="2"/>
    <col min="8953" max="8953" width="4.125" style="2" customWidth="1"/>
    <col min="8954" max="8954" width="19.25" style="2" customWidth="1"/>
    <col min="8955" max="8955" width="21.375" style="2" customWidth="1"/>
    <col min="8956" max="8956" width="6.25" style="2" customWidth="1"/>
    <col min="8957" max="8957" width="4.125" style="2" customWidth="1"/>
    <col min="8958" max="8958" width="6.25" style="2" customWidth="1"/>
    <col min="8959" max="8959" width="7.125" style="2" customWidth="1"/>
    <col min="8960" max="8960" width="0" style="2" hidden="1" customWidth="1"/>
    <col min="8961" max="8961" width="43.375" style="2" customWidth="1"/>
    <col min="8962" max="8962" width="3.375" style="2" customWidth="1"/>
    <col min="8963" max="8966" width="8.75" style="2" customWidth="1"/>
    <col min="8967" max="8967" width="13.625" style="2" customWidth="1"/>
    <col min="8968" max="8968" width="10.875" style="2" customWidth="1"/>
    <col min="8969" max="8969" width="5.125" style="2" customWidth="1"/>
    <col min="8970" max="8970" width="4.5" style="2" customWidth="1"/>
    <col min="8971" max="8971" width="24.375" style="2" customWidth="1"/>
    <col min="8972" max="8972" width="21.25" style="2" customWidth="1"/>
    <col min="8973" max="8973" width="10" style="2" customWidth="1"/>
    <col min="8974" max="8976" width="18" style="2" customWidth="1"/>
    <col min="8977" max="9208" width="9" style="2"/>
    <col min="9209" max="9209" width="4.125" style="2" customWidth="1"/>
    <col min="9210" max="9210" width="19.25" style="2" customWidth="1"/>
    <col min="9211" max="9211" width="21.375" style="2" customWidth="1"/>
    <col min="9212" max="9212" width="6.25" style="2" customWidth="1"/>
    <col min="9213" max="9213" width="4.125" style="2" customWidth="1"/>
    <col min="9214" max="9214" width="6.25" style="2" customWidth="1"/>
    <col min="9215" max="9215" width="7.125" style="2" customWidth="1"/>
    <col min="9216" max="9216" width="0" style="2" hidden="1" customWidth="1"/>
    <col min="9217" max="9217" width="43.375" style="2" customWidth="1"/>
    <col min="9218" max="9218" width="3.375" style="2" customWidth="1"/>
    <col min="9219" max="9222" width="8.75" style="2" customWidth="1"/>
    <col min="9223" max="9223" width="13.625" style="2" customWidth="1"/>
    <col min="9224" max="9224" width="10.875" style="2" customWidth="1"/>
    <col min="9225" max="9225" width="5.125" style="2" customWidth="1"/>
    <col min="9226" max="9226" width="4.5" style="2" customWidth="1"/>
    <col min="9227" max="9227" width="24.375" style="2" customWidth="1"/>
    <col min="9228" max="9228" width="21.25" style="2" customWidth="1"/>
    <col min="9229" max="9229" width="10" style="2" customWidth="1"/>
    <col min="9230" max="9232" width="18" style="2" customWidth="1"/>
    <col min="9233" max="9464" width="9" style="2"/>
    <col min="9465" max="9465" width="4.125" style="2" customWidth="1"/>
    <col min="9466" max="9466" width="19.25" style="2" customWidth="1"/>
    <col min="9467" max="9467" width="21.375" style="2" customWidth="1"/>
    <col min="9468" max="9468" width="6.25" style="2" customWidth="1"/>
    <col min="9469" max="9469" width="4.125" style="2" customWidth="1"/>
    <col min="9470" max="9470" width="6.25" style="2" customWidth="1"/>
    <col min="9471" max="9471" width="7.125" style="2" customWidth="1"/>
    <col min="9472" max="9472" width="0" style="2" hidden="1" customWidth="1"/>
    <col min="9473" max="9473" width="43.375" style="2" customWidth="1"/>
    <col min="9474" max="9474" width="3.375" style="2" customWidth="1"/>
    <col min="9475" max="9478" width="8.75" style="2" customWidth="1"/>
    <col min="9479" max="9479" width="13.625" style="2" customWidth="1"/>
    <col min="9480" max="9480" width="10.875" style="2" customWidth="1"/>
    <col min="9481" max="9481" width="5.125" style="2" customWidth="1"/>
    <col min="9482" max="9482" width="4.5" style="2" customWidth="1"/>
    <col min="9483" max="9483" width="24.375" style="2" customWidth="1"/>
    <col min="9484" max="9484" width="21.25" style="2" customWidth="1"/>
    <col min="9485" max="9485" width="10" style="2" customWidth="1"/>
    <col min="9486" max="9488" width="18" style="2" customWidth="1"/>
    <col min="9489" max="9720" width="9" style="2"/>
    <col min="9721" max="9721" width="4.125" style="2" customWidth="1"/>
    <col min="9722" max="9722" width="19.25" style="2" customWidth="1"/>
    <col min="9723" max="9723" width="21.375" style="2" customWidth="1"/>
    <col min="9724" max="9724" width="6.25" style="2" customWidth="1"/>
    <col min="9725" max="9725" width="4.125" style="2" customWidth="1"/>
    <col min="9726" max="9726" width="6.25" style="2" customWidth="1"/>
    <col min="9727" max="9727" width="7.125" style="2" customWidth="1"/>
    <col min="9728" max="9728" width="0" style="2" hidden="1" customWidth="1"/>
    <col min="9729" max="9729" width="43.375" style="2" customWidth="1"/>
    <col min="9730" max="9730" width="3.375" style="2" customWidth="1"/>
    <col min="9731" max="9734" width="8.75" style="2" customWidth="1"/>
    <col min="9735" max="9735" width="13.625" style="2" customWidth="1"/>
    <col min="9736" max="9736" width="10.875" style="2" customWidth="1"/>
    <col min="9737" max="9737" width="5.125" style="2" customWidth="1"/>
    <col min="9738" max="9738" width="4.5" style="2" customWidth="1"/>
    <col min="9739" max="9739" width="24.375" style="2" customWidth="1"/>
    <col min="9740" max="9740" width="21.25" style="2" customWidth="1"/>
    <col min="9741" max="9741" width="10" style="2" customWidth="1"/>
    <col min="9742" max="9744" width="18" style="2" customWidth="1"/>
    <col min="9745" max="9976" width="9" style="2"/>
    <col min="9977" max="9977" width="4.125" style="2" customWidth="1"/>
    <col min="9978" max="9978" width="19.25" style="2" customWidth="1"/>
    <col min="9979" max="9979" width="21.375" style="2" customWidth="1"/>
    <col min="9980" max="9980" width="6.25" style="2" customWidth="1"/>
    <col min="9981" max="9981" width="4.125" style="2" customWidth="1"/>
    <col min="9982" max="9982" width="6.25" style="2" customWidth="1"/>
    <col min="9983" max="9983" width="7.125" style="2" customWidth="1"/>
    <col min="9984" max="9984" width="0" style="2" hidden="1" customWidth="1"/>
    <col min="9985" max="9985" width="43.375" style="2" customWidth="1"/>
    <col min="9986" max="9986" width="3.375" style="2" customWidth="1"/>
    <col min="9987" max="9990" width="8.75" style="2" customWidth="1"/>
    <col min="9991" max="9991" width="13.625" style="2" customWidth="1"/>
    <col min="9992" max="9992" width="10.875" style="2" customWidth="1"/>
    <col min="9993" max="9993" width="5.125" style="2" customWidth="1"/>
    <col min="9994" max="9994" width="4.5" style="2" customWidth="1"/>
    <col min="9995" max="9995" width="24.375" style="2" customWidth="1"/>
    <col min="9996" max="9996" width="21.25" style="2" customWidth="1"/>
    <col min="9997" max="9997" width="10" style="2" customWidth="1"/>
    <col min="9998" max="10000" width="18" style="2" customWidth="1"/>
    <col min="10001" max="10232" width="9" style="2"/>
    <col min="10233" max="10233" width="4.125" style="2" customWidth="1"/>
    <col min="10234" max="10234" width="19.25" style="2" customWidth="1"/>
    <col min="10235" max="10235" width="21.375" style="2" customWidth="1"/>
    <col min="10236" max="10236" width="6.25" style="2" customWidth="1"/>
    <col min="10237" max="10237" width="4.125" style="2" customWidth="1"/>
    <col min="10238" max="10238" width="6.25" style="2" customWidth="1"/>
    <col min="10239" max="10239" width="7.125" style="2" customWidth="1"/>
    <col min="10240" max="10240" width="0" style="2" hidden="1" customWidth="1"/>
    <col min="10241" max="10241" width="43.375" style="2" customWidth="1"/>
    <col min="10242" max="10242" width="3.375" style="2" customWidth="1"/>
    <col min="10243" max="10246" width="8.75" style="2" customWidth="1"/>
    <col min="10247" max="10247" width="13.625" style="2" customWidth="1"/>
    <col min="10248" max="10248" width="10.875" style="2" customWidth="1"/>
    <col min="10249" max="10249" width="5.125" style="2" customWidth="1"/>
    <col min="10250" max="10250" width="4.5" style="2" customWidth="1"/>
    <col min="10251" max="10251" width="24.375" style="2" customWidth="1"/>
    <col min="10252" max="10252" width="21.25" style="2" customWidth="1"/>
    <col min="10253" max="10253" width="10" style="2" customWidth="1"/>
    <col min="10254" max="10256" width="18" style="2" customWidth="1"/>
    <col min="10257" max="10488" width="9" style="2"/>
    <col min="10489" max="10489" width="4.125" style="2" customWidth="1"/>
    <col min="10490" max="10490" width="19.25" style="2" customWidth="1"/>
    <col min="10491" max="10491" width="21.375" style="2" customWidth="1"/>
    <col min="10492" max="10492" width="6.25" style="2" customWidth="1"/>
    <col min="10493" max="10493" width="4.125" style="2" customWidth="1"/>
    <col min="10494" max="10494" width="6.25" style="2" customWidth="1"/>
    <col min="10495" max="10495" width="7.125" style="2" customWidth="1"/>
    <col min="10496" max="10496" width="0" style="2" hidden="1" customWidth="1"/>
    <col min="10497" max="10497" width="43.375" style="2" customWidth="1"/>
    <col min="10498" max="10498" width="3.375" style="2" customWidth="1"/>
    <col min="10499" max="10502" width="8.75" style="2" customWidth="1"/>
    <col min="10503" max="10503" width="13.625" style="2" customWidth="1"/>
    <col min="10504" max="10504" width="10.875" style="2" customWidth="1"/>
    <col min="10505" max="10505" width="5.125" style="2" customWidth="1"/>
    <col min="10506" max="10506" width="4.5" style="2" customWidth="1"/>
    <col min="10507" max="10507" width="24.375" style="2" customWidth="1"/>
    <col min="10508" max="10508" width="21.25" style="2" customWidth="1"/>
    <col min="10509" max="10509" width="10" style="2" customWidth="1"/>
    <col min="10510" max="10512" width="18" style="2" customWidth="1"/>
    <col min="10513" max="10744" width="9" style="2"/>
    <col min="10745" max="10745" width="4.125" style="2" customWidth="1"/>
    <col min="10746" max="10746" width="19.25" style="2" customWidth="1"/>
    <col min="10747" max="10747" width="21.375" style="2" customWidth="1"/>
    <col min="10748" max="10748" width="6.25" style="2" customWidth="1"/>
    <col min="10749" max="10749" width="4.125" style="2" customWidth="1"/>
    <col min="10750" max="10750" width="6.25" style="2" customWidth="1"/>
    <col min="10751" max="10751" width="7.125" style="2" customWidth="1"/>
    <col min="10752" max="10752" width="0" style="2" hidden="1" customWidth="1"/>
    <col min="10753" max="10753" width="43.375" style="2" customWidth="1"/>
    <col min="10754" max="10754" width="3.375" style="2" customWidth="1"/>
    <col min="10755" max="10758" width="8.75" style="2" customWidth="1"/>
    <col min="10759" max="10759" width="13.625" style="2" customWidth="1"/>
    <col min="10760" max="10760" width="10.875" style="2" customWidth="1"/>
    <col min="10761" max="10761" width="5.125" style="2" customWidth="1"/>
    <col min="10762" max="10762" width="4.5" style="2" customWidth="1"/>
    <col min="10763" max="10763" width="24.375" style="2" customWidth="1"/>
    <col min="10764" max="10764" width="21.25" style="2" customWidth="1"/>
    <col min="10765" max="10765" width="10" style="2" customWidth="1"/>
    <col min="10766" max="10768" width="18" style="2" customWidth="1"/>
    <col min="10769" max="11000" width="9" style="2"/>
    <col min="11001" max="11001" width="4.125" style="2" customWidth="1"/>
    <col min="11002" max="11002" width="19.25" style="2" customWidth="1"/>
    <col min="11003" max="11003" width="21.375" style="2" customWidth="1"/>
    <col min="11004" max="11004" width="6.25" style="2" customWidth="1"/>
    <col min="11005" max="11005" width="4.125" style="2" customWidth="1"/>
    <col min="11006" max="11006" width="6.25" style="2" customWidth="1"/>
    <col min="11007" max="11007" width="7.125" style="2" customWidth="1"/>
    <col min="11008" max="11008" width="0" style="2" hidden="1" customWidth="1"/>
    <col min="11009" max="11009" width="43.375" style="2" customWidth="1"/>
    <col min="11010" max="11010" width="3.375" style="2" customWidth="1"/>
    <col min="11011" max="11014" width="8.75" style="2" customWidth="1"/>
    <col min="11015" max="11015" width="13.625" style="2" customWidth="1"/>
    <col min="11016" max="11016" width="10.875" style="2" customWidth="1"/>
    <col min="11017" max="11017" width="5.125" style="2" customWidth="1"/>
    <col min="11018" max="11018" width="4.5" style="2" customWidth="1"/>
    <col min="11019" max="11019" width="24.375" style="2" customWidth="1"/>
    <col min="11020" max="11020" width="21.25" style="2" customWidth="1"/>
    <col min="11021" max="11021" width="10" style="2" customWidth="1"/>
    <col min="11022" max="11024" width="18" style="2" customWidth="1"/>
    <col min="11025" max="11256" width="9" style="2"/>
    <col min="11257" max="11257" width="4.125" style="2" customWidth="1"/>
    <col min="11258" max="11258" width="19.25" style="2" customWidth="1"/>
    <col min="11259" max="11259" width="21.375" style="2" customWidth="1"/>
    <col min="11260" max="11260" width="6.25" style="2" customWidth="1"/>
    <col min="11261" max="11261" width="4.125" style="2" customWidth="1"/>
    <col min="11262" max="11262" width="6.25" style="2" customWidth="1"/>
    <col min="11263" max="11263" width="7.125" style="2" customWidth="1"/>
    <col min="11264" max="11264" width="0" style="2" hidden="1" customWidth="1"/>
    <col min="11265" max="11265" width="43.375" style="2" customWidth="1"/>
    <col min="11266" max="11266" width="3.375" style="2" customWidth="1"/>
    <col min="11267" max="11270" width="8.75" style="2" customWidth="1"/>
    <col min="11271" max="11271" width="13.625" style="2" customWidth="1"/>
    <col min="11272" max="11272" width="10.875" style="2" customWidth="1"/>
    <col min="11273" max="11273" width="5.125" style="2" customWidth="1"/>
    <col min="11274" max="11274" width="4.5" style="2" customWidth="1"/>
    <col min="11275" max="11275" width="24.375" style="2" customWidth="1"/>
    <col min="11276" max="11276" width="21.25" style="2" customWidth="1"/>
    <col min="11277" max="11277" width="10" style="2" customWidth="1"/>
    <col min="11278" max="11280" width="18" style="2" customWidth="1"/>
    <col min="11281" max="11512" width="9" style="2"/>
    <col min="11513" max="11513" width="4.125" style="2" customWidth="1"/>
    <col min="11514" max="11514" width="19.25" style="2" customWidth="1"/>
    <col min="11515" max="11515" width="21.375" style="2" customWidth="1"/>
    <col min="11516" max="11516" width="6.25" style="2" customWidth="1"/>
    <col min="11517" max="11517" width="4.125" style="2" customWidth="1"/>
    <col min="11518" max="11518" width="6.25" style="2" customWidth="1"/>
    <col min="11519" max="11519" width="7.125" style="2" customWidth="1"/>
    <col min="11520" max="11520" width="0" style="2" hidden="1" customWidth="1"/>
    <col min="11521" max="11521" width="43.375" style="2" customWidth="1"/>
    <col min="11522" max="11522" width="3.375" style="2" customWidth="1"/>
    <col min="11523" max="11526" width="8.75" style="2" customWidth="1"/>
    <col min="11527" max="11527" width="13.625" style="2" customWidth="1"/>
    <col min="11528" max="11528" width="10.875" style="2" customWidth="1"/>
    <col min="11529" max="11529" width="5.125" style="2" customWidth="1"/>
    <col min="11530" max="11530" width="4.5" style="2" customWidth="1"/>
    <col min="11531" max="11531" width="24.375" style="2" customWidth="1"/>
    <col min="11532" max="11532" width="21.25" style="2" customWidth="1"/>
    <col min="11533" max="11533" width="10" style="2" customWidth="1"/>
    <col min="11534" max="11536" width="18" style="2" customWidth="1"/>
    <col min="11537" max="11768" width="9" style="2"/>
    <col min="11769" max="11769" width="4.125" style="2" customWidth="1"/>
    <col min="11770" max="11770" width="19.25" style="2" customWidth="1"/>
    <col min="11771" max="11771" width="21.375" style="2" customWidth="1"/>
    <col min="11772" max="11772" width="6.25" style="2" customWidth="1"/>
    <col min="11773" max="11773" width="4.125" style="2" customWidth="1"/>
    <col min="11774" max="11774" width="6.25" style="2" customWidth="1"/>
    <col min="11775" max="11775" width="7.125" style="2" customWidth="1"/>
    <col min="11776" max="11776" width="0" style="2" hidden="1" customWidth="1"/>
    <col min="11777" max="11777" width="43.375" style="2" customWidth="1"/>
    <col min="11778" max="11778" width="3.375" style="2" customWidth="1"/>
    <col min="11779" max="11782" width="8.75" style="2" customWidth="1"/>
    <col min="11783" max="11783" width="13.625" style="2" customWidth="1"/>
    <col min="11784" max="11784" width="10.875" style="2" customWidth="1"/>
    <col min="11785" max="11785" width="5.125" style="2" customWidth="1"/>
    <col min="11786" max="11786" width="4.5" style="2" customWidth="1"/>
    <col min="11787" max="11787" width="24.375" style="2" customWidth="1"/>
    <col min="11788" max="11788" width="21.25" style="2" customWidth="1"/>
    <col min="11789" max="11789" width="10" style="2" customWidth="1"/>
    <col min="11790" max="11792" width="18" style="2" customWidth="1"/>
    <col min="11793" max="12024" width="9" style="2"/>
    <col min="12025" max="12025" width="4.125" style="2" customWidth="1"/>
    <col min="12026" max="12026" width="19.25" style="2" customWidth="1"/>
    <col min="12027" max="12027" width="21.375" style="2" customWidth="1"/>
    <col min="12028" max="12028" width="6.25" style="2" customWidth="1"/>
    <col min="12029" max="12029" width="4.125" style="2" customWidth="1"/>
    <col min="12030" max="12030" width="6.25" style="2" customWidth="1"/>
    <col min="12031" max="12031" width="7.125" style="2" customWidth="1"/>
    <col min="12032" max="12032" width="0" style="2" hidden="1" customWidth="1"/>
    <col min="12033" max="12033" width="43.375" style="2" customWidth="1"/>
    <col min="12034" max="12034" width="3.375" style="2" customWidth="1"/>
    <col min="12035" max="12038" width="8.75" style="2" customWidth="1"/>
    <col min="12039" max="12039" width="13.625" style="2" customWidth="1"/>
    <col min="12040" max="12040" width="10.875" style="2" customWidth="1"/>
    <col min="12041" max="12041" width="5.125" style="2" customWidth="1"/>
    <col min="12042" max="12042" width="4.5" style="2" customWidth="1"/>
    <col min="12043" max="12043" width="24.375" style="2" customWidth="1"/>
    <col min="12044" max="12044" width="21.25" style="2" customWidth="1"/>
    <col min="12045" max="12045" width="10" style="2" customWidth="1"/>
    <col min="12046" max="12048" width="18" style="2" customWidth="1"/>
    <col min="12049" max="12280" width="9" style="2"/>
    <col min="12281" max="12281" width="4.125" style="2" customWidth="1"/>
    <col min="12282" max="12282" width="19.25" style="2" customWidth="1"/>
    <col min="12283" max="12283" width="21.375" style="2" customWidth="1"/>
    <col min="12284" max="12284" width="6.25" style="2" customWidth="1"/>
    <col min="12285" max="12285" width="4.125" style="2" customWidth="1"/>
    <col min="12286" max="12286" width="6.25" style="2" customWidth="1"/>
    <col min="12287" max="12287" width="7.125" style="2" customWidth="1"/>
    <col min="12288" max="12288" width="0" style="2" hidden="1" customWidth="1"/>
    <col min="12289" max="12289" width="43.375" style="2" customWidth="1"/>
    <col min="12290" max="12290" width="3.375" style="2" customWidth="1"/>
    <col min="12291" max="12294" width="8.75" style="2" customWidth="1"/>
    <col min="12295" max="12295" width="13.625" style="2" customWidth="1"/>
    <col min="12296" max="12296" width="10.875" style="2" customWidth="1"/>
    <col min="12297" max="12297" width="5.125" style="2" customWidth="1"/>
    <col min="12298" max="12298" width="4.5" style="2" customWidth="1"/>
    <col min="12299" max="12299" width="24.375" style="2" customWidth="1"/>
    <col min="12300" max="12300" width="21.25" style="2" customWidth="1"/>
    <col min="12301" max="12301" width="10" style="2" customWidth="1"/>
    <col min="12302" max="12304" width="18" style="2" customWidth="1"/>
    <col min="12305" max="12536" width="9" style="2"/>
    <col min="12537" max="12537" width="4.125" style="2" customWidth="1"/>
    <col min="12538" max="12538" width="19.25" style="2" customWidth="1"/>
    <col min="12539" max="12539" width="21.375" style="2" customWidth="1"/>
    <col min="12540" max="12540" width="6.25" style="2" customWidth="1"/>
    <col min="12541" max="12541" width="4.125" style="2" customWidth="1"/>
    <col min="12542" max="12542" width="6.25" style="2" customWidth="1"/>
    <col min="12543" max="12543" width="7.125" style="2" customWidth="1"/>
    <col min="12544" max="12544" width="0" style="2" hidden="1" customWidth="1"/>
    <col min="12545" max="12545" width="43.375" style="2" customWidth="1"/>
    <col min="12546" max="12546" width="3.375" style="2" customWidth="1"/>
    <col min="12547" max="12550" width="8.75" style="2" customWidth="1"/>
    <col min="12551" max="12551" width="13.625" style="2" customWidth="1"/>
    <col min="12552" max="12552" width="10.875" style="2" customWidth="1"/>
    <col min="12553" max="12553" width="5.125" style="2" customWidth="1"/>
    <col min="12554" max="12554" width="4.5" style="2" customWidth="1"/>
    <col min="12555" max="12555" width="24.375" style="2" customWidth="1"/>
    <col min="12556" max="12556" width="21.25" style="2" customWidth="1"/>
    <col min="12557" max="12557" width="10" style="2" customWidth="1"/>
    <col min="12558" max="12560" width="18" style="2" customWidth="1"/>
    <col min="12561" max="12792" width="9" style="2"/>
    <col min="12793" max="12793" width="4.125" style="2" customWidth="1"/>
    <col min="12794" max="12794" width="19.25" style="2" customWidth="1"/>
    <col min="12795" max="12795" width="21.375" style="2" customWidth="1"/>
    <col min="12796" max="12796" width="6.25" style="2" customWidth="1"/>
    <col min="12797" max="12797" width="4.125" style="2" customWidth="1"/>
    <col min="12798" max="12798" width="6.25" style="2" customWidth="1"/>
    <col min="12799" max="12799" width="7.125" style="2" customWidth="1"/>
    <col min="12800" max="12800" width="0" style="2" hidden="1" customWidth="1"/>
    <col min="12801" max="12801" width="43.375" style="2" customWidth="1"/>
    <col min="12802" max="12802" width="3.375" style="2" customWidth="1"/>
    <col min="12803" max="12806" width="8.75" style="2" customWidth="1"/>
    <col min="12807" max="12807" width="13.625" style="2" customWidth="1"/>
    <col min="12808" max="12808" width="10.875" style="2" customWidth="1"/>
    <col min="12809" max="12809" width="5.125" style="2" customWidth="1"/>
    <col min="12810" max="12810" width="4.5" style="2" customWidth="1"/>
    <col min="12811" max="12811" width="24.375" style="2" customWidth="1"/>
    <col min="12812" max="12812" width="21.25" style="2" customWidth="1"/>
    <col min="12813" max="12813" width="10" style="2" customWidth="1"/>
    <col min="12814" max="12816" width="18" style="2" customWidth="1"/>
    <col min="12817" max="13048" width="9" style="2"/>
    <col min="13049" max="13049" width="4.125" style="2" customWidth="1"/>
    <col min="13050" max="13050" width="19.25" style="2" customWidth="1"/>
    <col min="13051" max="13051" width="21.375" style="2" customWidth="1"/>
    <col min="13052" max="13052" width="6.25" style="2" customWidth="1"/>
    <col min="13053" max="13053" width="4.125" style="2" customWidth="1"/>
    <col min="13054" max="13054" width="6.25" style="2" customWidth="1"/>
    <col min="13055" max="13055" width="7.125" style="2" customWidth="1"/>
    <col min="13056" max="13056" width="0" style="2" hidden="1" customWidth="1"/>
    <col min="13057" max="13057" width="43.375" style="2" customWidth="1"/>
    <col min="13058" max="13058" width="3.375" style="2" customWidth="1"/>
    <col min="13059" max="13062" width="8.75" style="2" customWidth="1"/>
    <col min="13063" max="13063" width="13.625" style="2" customWidth="1"/>
    <col min="13064" max="13064" width="10.875" style="2" customWidth="1"/>
    <col min="13065" max="13065" width="5.125" style="2" customWidth="1"/>
    <col min="13066" max="13066" width="4.5" style="2" customWidth="1"/>
    <col min="13067" max="13067" width="24.375" style="2" customWidth="1"/>
    <col min="13068" max="13068" width="21.25" style="2" customWidth="1"/>
    <col min="13069" max="13069" width="10" style="2" customWidth="1"/>
    <col min="13070" max="13072" width="18" style="2" customWidth="1"/>
    <col min="13073" max="13304" width="9" style="2"/>
    <col min="13305" max="13305" width="4.125" style="2" customWidth="1"/>
    <col min="13306" max="13306" width="19.25" style="2" customWidth="1"/>
    <col min="13307" max="13307" width="21.375" style="2" customWidth="1"/>
    <col min="13308" max="13308" width="6.25" style="2" customWidth="1"/>
    <col min="13309" max="13309" width="4.125" style="2" customWidth="1"/>
    <col min="13310" max="13310" width="6.25" style="2" customWidth="1"/>
    <col min="13311" max="13311" width="7.125" style="2" customWidth="1"/>
    <col min="13312" max="13312" width="0" style="2" hidden="1" customWidth="1"/>
    <col min="13313" max="13313" width="43.375" style="2" customWidth="1"/>
    <col min="13314" max="13314" width="3.375" style="2" customWidth="1"/>
    <col min="13315" max="13318" width="8.75" style="2" customWidth="1"/>
    <col min="13319" max="13319" width="13.625" style="2" customWidth="1"/>
    <col min="13320" max="13320" width="10.875" style="2" customWidth="1"/>
    <col min="13321" max="13321" width="5.125" style="2" customWidth="1"/>
    <col min="13322" max="13322" width="4.5" style="2" customWidth="1"/>
    <col min="13323" max="13323" width="24.375" style="2" customWidth="1"/>
    <col min="13324" max="13324" width="21.25" style="2" customWidth="1"/>
    <col min="13325" max="13325" width="10" style="2" customWidth="1"/>
    <col min="13326" max="13328" width="18" style="2" customWidth="1"/>
    <col min="13329" max="13560" width="9" style="2"/>
    <col min="13561" max="13561" width="4.125" style="2" customWidth="1"/>
    <col min="13562" max="13562" width="19.25" style="2" customWidth="1"/>
    <col min="13563" max="13563" width="21.375" style="2" customWidth="1"/>
    <col min="13564" max="13564" width="6.25" style="2" customWidth="1"/>
    <col min="13565" max="13565" width="4.125" style="2" customWidth="1"/>
    <col min="13566" max="13566" width="6.25" style="2" customWidth="1"/>
    <col min="13567" max="13567" width="7.125" style="2" customWidth="1"/>
    <col min="13568" max="13568" width="0" style="2" hidden="1" customWidth="1"/>
    <col min="13569" max="13569" width="43.375" style="2" customWidth="1"/>
    <col min="13570" max="13570" width="3.375" style="2" customWidth="1"/>
    <col min="13571" max="13574" width="8.75" style="2" customWidth="1"/>
    <col min="13575" max="13575" width="13.625" style="2" customWidth="1"/>
    <col min="13576" max="13576" width="10.875" style="2" customWidth="1"/>
    <col min="13577" max="13577" width="5.125" style="2" customWidth="1"/>
    <col min="13578" max="13578" width="4.5" style="2" customWidth="1"/>
    <col min="13579" max="13579" width="24.375" style="2" customWidth="1"/>
    <col min="13580" max="13580" width="21.25" style="2" customWidth="1"/>
    <col min="13581" max="13581" width="10" style="2" customWidth="1"/>
    <col min="13582" max="13584" width="18" style="2" customWidth="1"/>
    <col min="13585" max="13816" width="9" style="2"/>
    <col min="13817" max="13817" width="4.125" style="2" customWidth="1"/>
    <col min="13818" max="13818" width="19.25" style="2" customWidth="1"/>
    <col min="13819" max="13819" width="21.375" style="2" customWidth="1"/>
    <col min="13820" max="13820" width="6.25" style="2" customWidth="1"/>
    <col min="13821" max="13821" width="4.125" style="2" customWidth="1"/>
    <col min="13822" max="13822" width="6.25" style="2" customWidth="1"/>
    <col min="13823" max="13823" width="7.125" style="2" customWidth="1"/>
    <col min="13824" max="13824" width="0" style="2" hidden="1" customWidth="1"/>
    <col min="13825" max="13825" width="43.375" style="2" customWidth="1"/>
    <col min="13826" max="13826" width="3.375" style="2" customWidth="1"/>
    <col min="13827" max="13830" width="8.75" style="2" customWidth="1"/>
    <col min="13831" max="13831" width="13.625" style="2" customWidth="1"/>
    <col min="13832" max="13832" width="10.875" style="2" customWidth="1"/>
    <col min="13833" max="13833" width="5.125" style="2" customWidth="1"/>
    <col min="13834" max="13834" width="4.5" style="2" customWidth="1"/>
    <col min="13835" max="13835" width="24.375" style="2" customWidth="1"/>
    <col min="13836" max="13836" width="21.25" style="2" customWidth="1"/>
    <col min="13837" max="13837" width="10" style="2" customWidth="1"/>
    <col min="13838" max="13840" width="18" style="2" customWidth="1"/>
    <col min="13841" max="14072" width="9" style="2"/>
    <col min="14073" max="14073" width="4.125" style="2" customWidth="1"/>
    <col min="14074" max="14074" width="19.25" style="2" customWidth="1"/>
    <col min="14075" max="14075" width="21.375" style="2" customWidth="1"/>
    <col min="14076" max="14076" width="6.25" style="2" customWidth="1"/>
    <col min="14077" max="14077" width="4.125" style="2" customWidth="1"/>
    <col min="14078" max="14078" width="6.25" style="2" customWidth="1"/>
    <col min="14079" max="14079" width="7.125" style="2" customWidth="1"/>
    <col min="14080" max="14080" width="0" style="2" hidden="1" customWidth="1"/>
    <col min="14081" max="14081" width="43.375" style="2" customWidth="1"/>
    <col min="14082" max="14082" width="3.375" style="2" customWidth="1"/>
    <col min="14083" max="14086" width="8.75" style="2" customWidth="1"/>
    <col min="14087" max="14087" width="13.625" style="2" customWidth="1"/>
    <col min="14088" max="14088" width="10.875" style="2" customWidth="1"/>
    <col min="14089" max="14089" width="5.125" style="2" customWidth="1"/>
    <col min="14090" max="14090" width="4.5" style="2" customWidth="1"/>
    <col min="14091" max="14091" width="24.375" style="2" customWidth="1"/>
    <col min="14092" max="14092" width="21.25" style="2" customWidth="1"/>
    <col min="14093" max="14093" width="10" style="2" customWidth="1"/>
    <col min="14094" max="14096" width="18" style="2" customWidth="1"/>
    <col min="14097" max="14328" width="9" style="2"/>
    <col min="14329" max="14329" width="4.125" style="2" customWidth="1"/>
    <col min="14330" max="14330" width="19.25" style="2" customWidth="1"/>
    <col min="14331" max="14331" width="21.375" style="2" customWidth="1"/>
    <col min="14332" max="14332" width="6.25" style="2" customWidth="1"/>
    <col min="14333" max="14333" width="4.125" style="2" customWidth="1"/>
    <col min="14334" max="14334" width="6.25" style="2" customWidth="1"/>
    <col min="14335" max="14335" width="7.125" style="2" customWidth="1"/>
    <col min="14336" max="14336" width="0" style="2" hidden="1" customWidth="1"/>
    <col min="14337" max="14337" width="43.375" style="2" customWidth="1"/>
    <col min="14338" max="14338" width="3.375" style="2" customWidth="1"/>
    <col min="14339" max="14342" width="8.75" style="2" customWidth="1"/>
    <col min="14343" max="14343" width="13.625" style="2" customWidth="1"/>
    <col min="14344" max="14344" width="10.875" style="2" customWidth="1"/>
    <col min="14345" max="14345" width="5.125" style="2" customWidth="1"/>
    <col min="14346" max="14346" width="4.5" style="2" customWidth="1"/>
    <col min="14347" max="14347" width="24.375" style="2" customWidth="1"/>
    <col min="14348" max="14348" width="21.25" style="2" customWidth="1"/>
    <col min="14349" max="14349" width="10" style="2" customWidth="1"/>
    <col min="14350" max="14352" width="18" style="2" customWidth="1"/>
    <col min="14353" max="14584" width="9" style="2"/>
    <col min="14585" max="14585" width="4.125" style="2" customWidth="1"/>
    <col min="14586" max="14586" width="19.25" style="2" customWidth="1"/>
    <col min="14587" max="14587" width="21.375" style="2" customWidth="1"/>
    <col min="14588" max="14588" width="6.25" style="2" customWidth="1"/>
    <col min="14589" max="14589" width="4.125" style="2" customWidth="1"/>
    <col min="14590" max="14590" width="6.25" style="2" customWidth="1"/>
    <col min="14591" max="14591" width="7.125" style="2" customWidth="1"/>
    <col min="14592" max="14592" width="0" style="2" hidden="1" customWidth="1"/>
    <col min="14593" max="14593" width="43.375" style="2" customWidth="1"/>
    <col min="14594" max="14594" width="3.375" style="2" customWidth="1"/>
    <col min="14595" max="14598" width="8.75" style="2" customWidth="1"/>
    <col min="14599" max="14599" width="13.625" style="2" customWidth="1"/>
    <col min="14600" max="14600" width="10.875" style="2" customWidth="1"/>
    <col min="14601" max="14601" width="5.125" style="2" customWidth="1"/>
    <col min="14602" max="14602" width="4.5" style="2" customWidth="1"/>
    <col min="14603" max="14603" width="24.375" style="2" customWidth="1"/>
    <col min="14604" max="14604" width="21.25" style="2" customWidth="1"/>
    <col min="14605" max="14605" width="10" style="2" customWidth="1"/>
    <col min="14606" max="14608" width="18" style="2" customWidth="1"/>
    <col min="14609" max="14840" width="9" style="2"/>
    <col min="14841" max="14841" width="4.125" style="2" customWidth="1"/>
    <col min="14842" max="14842" width="19.25" style="2" customWidth="1"/>
    <col min="14843" max="14843" width="21.375" style="2" customWidth="1"/>
    <col min="14844" max="14844" width="6.25" style="2" customWidth="1"/>
    <col min="14845" max="14845" width="4.125" style="2" customWidth="1"/>
    <col min="14846" max="14846" width="6.25" style="2" customWidth="1"/>
    <col min="14847" max="14847" width="7.125" style="2" customWidth="1"/>
    <col min="14848" max="14848" width="0" style="2" hidden="1" customWidth="1"/>
    <col min="14849" max="14849" width="43.375" style="2" customWidth="1"/>
    <col min="14850" max="14850" width="3.375" style="2" customWidth="1"/>
    <col min="14851" max="14854" width="8.75" style="2" customWidth="1"/>
    <col min="14855" max="14855" width="13.625" style="2" customWidth="1"/>
    <col min="14856" max="14856" width="10.875" style="2" customWidth="1"/>
    <col min="14857" max="14857" width="5.125" style="2" customWidth="1"/>
    <col min="14858" max="14858" width="4.5" style="2" customWidth="1"/>
    <col min="14859" max="14859" width="24.375" style="2" customWidth="1"/>
    <col min="14860" max="14860" width="21.25" style="2" customWidth="1"/>
    <col min="14861" max="14861" width="10" style="2" customWidth="1"/>
    <col min="14862" max="14864" width="18" style="2" customWidth="1"/>
    <col min="14865" max="15096" width="9" style="2"/>
    <col min="15097" max="15097" width="4.125" style="2" customWidth="1"/>
    <col min="15098" max="15098" width="19.25" style="2" customWidth="1"/>
    <col min="15099" max="15099" width="21.375" style="2" customWidth="1"/>
    <col min="15100" max="15100" width="6.25" style="2" customWidth="1"/>
    <col min="15101" max="15101" width="4.125" style="2" customWidth="1"/>
    <col min="15102" max="15102" width="6.25" style="2" customWidth="1"/>
    <col min="15103" max="15103" width="7.125" style="2" customWidth="1"/>
    <col min="15104" max="15104" width="0" style="2" hidden="1" customWidth="1"/>
    <col min="15105" max="15105" width="43.375" style="2" customWidth="1"/>
    <col min="15106" max="15106" width="3.375" style="2" customWidth="1"/>
    <col min="15107" max="15110" width="8.75" style="2" customWidth="1"/>
    <col min="15111" max="15111" width="13.625" style="2" customWidth="1"/>
    <col min="15112" max="15112" width="10.875" style="2" customWidth="1"/>
    <col min="15113" max="15113" width="5.125" style="2" customWidth="1"/>
    <col min="15114" max="15114" width="4.5" style="2" customWidth="1"/>
    <col min="15115" max="15115" width="24.375" style="2" customWidth="1"/>
    <col min="15116" max="15116" width="21.25" style="2" customWidth="1"/>
    <col min="15117" max="15117" width="10" style="2" customWidth="1"/>
    <col min="15118" max="15120" width="18" style="2" customWidth="1"/>
    <col min="15121" max="15352" width="9" style="2"/>
    <col min="15353" max="15353" width="4.125" style="2" customWidth="1"/>
    <col min="15354" max="15354" width="19.25" style="2" customWidth="1"/>
    <col min="15355" max="15355" width="21.375" style="2" customWidth="1"/>
    <col min="15356" max="15356" width="6.25" style="2" customWidth="1"/>
    <col min="15357" max="15357" width="4.125" style="2" customWidth="1"/>
    <col min="15358" max="15358" width="6.25" style="2" customWidth="1"/>
    <col min="15359" max="15359" width="7.125" style="2" customWidth="1"/>
    <col min="15360" max="15360" width="0" style="2" hidden="1" customWidth="1"/>
    <col min="15361" max="15361" width="43.375" style="2" customWidth="1"/>
    <col min="15362" max="15362" width="3.375" style="2" customWidth="1"/>
    <col min="15363" max="15366" width="8.75" style="2" customWidth="1"/>
    <col min="15367" max="15367" width="13.625" style="2" customWidth="1"/>
    <col min="15368" max="15368" width="10.875" style="2" customWidth="1"/>
    <col min="15369" max="15369" width="5.125" style="2" customWidth="1"/>
    <col min="15370" max="15370" width="4.5" style="2" customWidth="1"/>
    <col min="15371" max="15371" width="24.375" style="2" customWidth="1"/>
    <col min="15372" max="15372" width="21.25" style="2" customWidth="1"/>
    <col min="15373" max="15373" width="10" style="2" customWidth="1"/>
    <col min="15374" max="15376" width="18" style="2" customWidth="1"/>
    <col min="15377" max="15608" width="9" style="2"/>
    <col min="15609" max="15609" width="4.125" style="2" customWidth="1"/>
    <col min="15610" max="15610" width="19.25" style="2" customWidth="1"/>
    <col min="15611" max="15611" width="21.375" style="2" customWidth="1"/>
    <col min="15612" max="15612" width="6.25" style="2" customWidth="1"/>
    <col min="15613" max="15613" width="4.125" style="2" customWidth="1"/>
    <col min="15614" max="15614" width="6.25" style="2" customWidth="1"/>
    <col min="15615" max="15615" width="7.125" style="2" customWidth="1"/>
    <col min="15616" max="15616" width="0" style="2" hidden="1" customWidth="1"/>
    <col min="15617" max="15617" width="43.375" style="2" customWidth="1"/>
    <col min="15618" max="15618" width="3.375" style="2" customWidth="1"/>
    <col min="15619" max="15622" width="8.75" style="2" customWidth="1"/>
    <col min="15623" max="15623" width="13.625" style="2" customWidth="1"/>
    <col min="15624" max="15624" width="10.875" style="2" customWidth="1"/>
    <col min="15625" max="15625" width="5.125" style="2" customWidth="1"/>
    <col min="15626" max="15626" width="4.5" style="2" customWidth="1"/>
    <col min="15627" max="15627" width="24.375" style="2" customWidth="1"/>
    <col min="15628" max="15628" width="21.25" style="2" customWidth="1"/>
    <col min="15629" max="15629" width="10" style="2" customWidth="1"/>
    <col min="15630" max="15632" width="18" style="2" customWidth="1"/>
    <col min="15633" max="15864" width="9" style="2"/>
    <col min="15865" max="15865" width="4.125" style="2" customWidth="1"/>
    <col min="15866" max="15866" width="19.25" style="2" customWidth="1"/>
    <col min="15867" max="15867" width="21.375" style="2" customWidth="1"/>
    <col min="15868" max="15868" width="6.25" style="2" customWidth="1"/>
    <col min="15869" max="15869" width="4.125" style="2" customWidth="1"/>
    <col min="15870" max="15870" width="6.25" style="2" customWidth="1"/>
    <col min="15871" max="15871" width="7.125" style="2" customWidth="1"/>
    <col min="15872" max="15872" width="0" style="2" hidden="1" customWidth="1"/>
    <col min="15873" max="15873" width="43.375" style="2" customWidth="1"/>
    <col min="15874" max="15874" width="3.375" style="2" customWidth="1"/>
    <col min="15875" max="15878" width="8.75" style="2" customWidth="1"/>
    <col min="15879" max="15879" width="13.625" style="2" customWidth="1"/>
    <col min="15880" max="15880" width="10.875" style="2" customWidth="1"/>
    <col min="15881" max="15881" width="5.125" style="2" customWidth="1"/>
    <col min="15882" max="15882" width="4.5" style="2" customWidth="1"/>
    <col min="15883" max="15883" width="24.375" style="2" customWidth="1"/>
    <col min="15884" max="15884" width="21.25" style="2" customWidth="1"/>
    <col min="15885" max="15885" width="10" style="2" customWidth="1"/>
    <col min="15886" max="15888" width="18" style="2" customWidth="1"/>
    <col min="15889" max="16120" width="9" style="2"/>
    <col min="16121" max="16121" width="4.125" style="2" customWidth="1"/>
    <col min="16122" max="16122" width="19.25" style="2" customWidth="1"/>
    <col min="16123" max="16123" width="21.375" style="2" customWidth="1"/>
    <col min="16124" max="16124" width="6.25" style="2" customWidth="1"/>
    <col min="16125" max="16125" width="4.125" style="2" customWidth="1"/>
    <col min="16126" max="16126" width="6.25" style="2" customWidth="1"/>
    <col min="16127" max="16127" width="7.125" style="2" customWidth="1"/>
    <col min="16128" max="16128" width="0" style="2" hidden="1" customWidth="1"/>
    <col min="16129" max="16129" width="43.375" style="2" customWidth="1"/>
    <col min="16130" max="16130" width="3.375" style="2" customWidth="1"/>
    <col min="16131" max="16134" width="8.75" style="2" customWidth="1"/>
    <col min="16135" max="16135" width="13.625" style="2" customWidth="1"/>
    <col min="16136" max="16136" width="10.875" style="2" customWidth="1"/>
    <col min="16137" max="16137" width="5.125" style="2" customWidth="1"/>
    <col min="16138" max="16138" width="4.5" style="2" customWidth="1"/>
    <col min="16139" max="16139" width="24.375" style="2" customWidth="1"/>
    <col min="16140" max="16140" width="21.25" style="2" customWidth="1"/>
    <col min="16141" max="16141" width="10" style="2" customWidth="1"/>
    <col min="16142" max="16144" width="18" style="2" customWidth="1"/>
    <col min="16145" max="16384" width="9" style="2"/>
  </cols>
  <sheetData>
    <row r="1" spans="1:17" ht="30.75" customHeight="1" x14ac:dyDescent="0.15">
      <c r="A1" s="85" t="s">
        <v>85</v>
      </c>
      <c r="B1" s="85"/>
      <c r="C1" s="86" t="s">
        <v>1</v>
      </c>
      <c r="D1" s="86"/>
      <c r="E1" s="86"/>
      <c r="F1" s="86"/>
      <c r="G1" s="86"/>
      <c r="H1" s="86"/>
      <c r="I1" s="86"/>
      <c r="J1" s="86"/>
      <c r="K1" s="86"/>
      <c r="L1" s="1"/>
      <c r="M1" s="1"/>
      <c r="N1" s="1"/>
      <c r="O1" s="2"/>
      <c r="P1" s="2"/>
      <c r="Q1" s="2"/>
    </row>
    <row r="2" spans="1:17" ht="18.75" customHeight="1" x14ac:dyDescent="0.15">
      <c r="A2" s="74"/>
      <c r="B2" s="74"/>
      <c r="C2" s="75"/>
      <c r="D2" s="3"/>
      <c r="E2" s="75"/>
      <c r="F2" s="4"/>
      <c r="G2" s="4"/>
      <c r="H2" s="4"/>
      <c r="I2" s="75"/>
      <c r="J2" s="75"/>
      <c r="K2" s="87" t="s">
        <v>2</v>
      </c>
      <c r="L2" s="87"/>
      <c r="M2" s="87"/>
      <c r="N2" s="1"/>
      <c r="O2" s="2"/>
      <c r="P2" s="2"/>
      <c r="Q2" s="2"/>
    </row>
    <row r="3" spans="1:17" ht="15.75" customHeight="1" x14ac:dyDescent="0.15">
      <c r="A3" s="74"/>
      <c r="B3" s="74"/>
      <c r="C3" s="75"/>
      <c r="D3" s="3"/>
      <c r="E3" s="75"/>
      <c r="F3" s="4"/>
      <c r="G3" s="5"/>
      <c r="H3" s="5"/>
      <c r="I3" s="75"/>
      <c r="J3" s="6"/>
      <c r="K3" s="7" t="s">
        <v>3</v>
      </c>
      <c r="L3" s="8" t="s">
        <v>4</v>
      </c>
      <c r="M3" s="8" t="s">
        <v>5</v>
      </c>
      <c r="N3" s="9"/>
      <c r="O3" s="2"/>
      <c r="P3" s="2"/>
      <c r="Q3" s="2"/>
    </row>
    <row r="4" spans="1:17" ht="30" customHeight="1" x14ac:dyDescent="0.15">
      <c r="A4" s="74"/>
      <c r="B4" s="74"/>
      <c r="C4" s="75"/>
      <c r="D4" s="3"/>
      <c r="E4" s="75"/>
      <c r="F4" s="4"/>
      <c r="G4" s="5"/>
      <c r="H4" s="5"/>
      <c r="I4" s="75"/>
      <c r="J4" s="10" t="s">
        <v>6</v>
      </c>
      <c r="K4" s="11"/>
      <c r="L4" s="12"/>
      <c r="M4" s="12"/>
      <c r="N4" s="13"/>
      <c r="O4" s="2"/>
      <c r="P4" s="2"/>
      <c r="Q4" s="2"/>
    </row>
    <row r="5" spans="1:17" ht="30" customHeight="1" x14ac:dyDescent="0.15">
      <c r="A5" s="74"/>
      <c r="B5" s="74"/>
      <c r="C5" s="75"/>
      <c r="D5" s="3"/>
      <c r="E5" s="75"/>
      <c r="F5" s="4"/>
      <c r="G5" s="5"/>
      <c r="H5" s="5"/>
      <c r="I5" s="75"/>
      <c r="J5" s="10" t="s">
        <v>7</v>
      </c>
      <c r="K5" s="11"/>
      <c r="L5" s="12"/>
      <c r="M5" s="12"/>
      <c r="N5" s="13"/>
      <c r="O5" s="2"/>
      <c r="P5" s="2"/>
      <c r="Q5" s="2"/>
    </row>
    <row r="6" spans="1:17" ht="30" customHeight="1" x14ac:dyDescent="0.15">
      <c r="A6" s="74"/>
      <c r="B6" s="74"/>
      <c r="C6" s="75"/>
      <c r="D6" s="3"/>
      <c r="E6" s="75"/>
      <c r="F6" s="4"/>
      <c r="G6" s="14"/>
      <c r="H6" s="14"/>
      <c r="I6" s="75"/>
      <c r="J6" s="10" t="s">
        <v>8</v>
      </c>
      <c r="K6" s="11"/>
      <c r="L6" s="12"/>
      <c r="M6" s="12"/>
      <c r="N6" s="13"/>
      <c r="O6" s="88" t="s">
        <v>9</v>
      </c>
      <c r="P6" s="89"/>
      <c r="Q6" s="77"/>
    </row>
    <row r="7" spans="1:17" ht="24" customHeight="1" thickBot="1" x14ac:dyDescent="0.3">
      <c r="A7" s="90" t="s">
        <v>166</v>
      </c>
      <c r="B7" s="91"/>
      <c r="C7" s="91"/>
      <c r="D7" s="91"/>
      <c r="E7" s="91"/>
      <c r="F7" s="76"/>
      <c r="G7" s="76"/>
      <c r="H7" s="76"/>
      <c r="I7" s="2"/>
      <c r="J7" s="2"/>
      <c r="K7" s="78"/>
      <c r="L7" s="15"/>
      <c r="M7" s="1"/>
      <c r="N7" s="1"/>
      <c r="O7" s="92" t="s">
        <v>86</v>
      </c>
      <c r="P7" s="93"/>
      <c r="Q7" s="79"/>
    </row>
    <row r="8" spans="1:17" ht="21.75" thickBot="1" x14ac:dyDescent="0.2">
      <c r="A8" s="58"/>
      <c r="B8" s="27" t="s">
        <v>11</v>
      </c>
      <c r="C8" s="27" t="s">
        <v>12</v>
      </c>
      <c r="D8" s="28" t="s">
        <v>13</v>
      </c>
      <c r="E8" s="27" t="s">
        <v>14</v>
      </c>
      <c r="F8" s="29" t="s">
        <v>15</v>
      </c>
      <c r="G8" s="29" t="s">
        <v>16</v>
      </c>
      <c r="H8" s="81" t="s">
        <v>17</v>
      </c>
      <c r="I8" s="95" t="s">
        <v>18</v>
      </c>
      <c r="J8" s="96"/>
      <c r="K8" s="97" t="s">
        <v>19</v>
      </c>
      <c r="L8" s="98"/>
      <c r="M8" s="30" t="s">
        <v>20</v>
      </c>
      <c r="N8" s="31" t="s">
        <v>21</v>
      </c>
      <c r="O8" s="32" t="s">
        <v>22</v>
      </c>
      <c r="P8" s="33" t="s">
        <v>23</v>
      </c>
      <c r="Q8" s="16"/>
    </row>
    <row r="9" spans="1:17" ht="18.75" customHeight="1" x14ac:dyDescent="0.15">
      <c r="A9" s="82" t="s">
        <v>59</v>
      </c>
      <c r="B9" s="34" t="s">
        <v>32</v>
      </c>
      <c r="C9" s="34"/>
      <c r="D9" s="35"/>
      <c r="E9" s="36"/>
      <c r="F9" s="36"/>
      <c r="G9" s="37"/>
      <c r="H9" s="37"/>
      <c r="I9" s="99"/>
      <c r="J9" s="100"/>
      <c r="K9" s="38" t="s">
        <v>32</v>
      </c>
      <c r="L9" s="39">
        <f>ROUNDUP((K4*M9)+(K5*M9*0.75)+(K6*(M9*2)),2)</f>
        <v>0</v>
      </c>
      <c r="M9" s="35">
        <v>110</v>
      </c>
      <c r="N9" s="40">
        <f>ROUNDUP(M9*0.75,2)</f>
        <v>82.5</v>
      </c>
      <c r="O9" s="41"/>
      <c r="P9" s="67"/>
    </row>
    <row r="10" spans="1:17" ht="18.75" customHeight="1" x14ac:dyDescent="0.15">
      <c r="A10" s="83"/>
      <c r="B10" s="42"/>
      <c r="C10" s="42"/>
      <c r="D10" s="43"/>
      <c r="E10" s="44"/>
      <c r="F10" s="44"/>
      <c r="G10" s="45"/>
      <c r="H10" s="45"/>
      <c r="I10" s="101"/>
      <c r="J10" s="101"/>
      <c r="K10" s="46"/>
      <c r="L10" s="47"/>
      <c r="M10" s="43"/>
      <c r="N10" s="48"/>
      <c r="O10" s="49"/>
      <c r="P10" s="68"/>
    </row>
    <row r="11" spans="1:17" ht="18.75" customHeight="1" x14ac:dyDescent="0.15">
      <c r="A11" s="83"/>
      <c r="B11" s="50"/>
      <c r="C11" s="50"/>
      <c r="D11" s="51"/>
      <c r="E11" s="52"/>
      <c r="F11" s="52"/>
      <c r="G11" s="53"/>
      <c r="H11" s="53"/>
      <c r="I11" s="102"/>
      <c r="J11" s="102"/>
      <c r="K11" s="54"/>
      <c r="L11" s="55"/>
      <c r="M11" s="51"/>
      <c r="N11" s="56"/>
      <c r="O11" s="57"/>
      <c r="P11" s="69"/>
    </row>
    <row r="12" spans="1:17" ht="18.75" customHeight="1" x14ac:dyDescent="0.15">
      <c r="A12" s="83"/>
      <c r="B12" s="42" t="s">
        <v>167</v>
      </c>
      <c r="C12" s="42" t="s">
        <v>108</v>
      </c>
      <c r="D12" s="43">
        <v>1</v>
      </c>
      <c r="E12" s="44" t="s">
        <v>88</v>
      </c>
      <c r="F12" s="44">
        <f>ROUNDUP(D12*0.75,2)</f>
        <v>0.75</v>
      </c>
      <c r="G12" s="45">
        <f>ROUNDUP((K4*D12)+(K5*D12*0.75)+(K6*(D12*2)),0)</f>
        <v>0</v>
      </c>
      <c r="H12" s="45">
        <f>G12</f>
        <v>0</v>
      </c>
      <c r="I12" s="103" t="s">
        <v>205</v>
      </c>
      <c r="J12" s="104"/>
      <c r="K12" s="46" t="s">
        <v>35</v>
      </c>
      <c r="L12" s="47">
        <f>ROUNDUP((K4*M12)+(K5*M12*0.75)+(K6*(M12*2)),2)</f>
        <v>0</v>
      </c>
      <c r="M12" s="43">
        <v>0.1</v>
      </c>
      <c r="N12" s="48">
        <f t="shared" ref="N12:N19" si="0">ROUNDUP(M12*0.75,2)</f>
        <v>0.08</v>
      </c>
      <c r="O12" s="49"/>
      <c r="P12" s="68"/>
    </row>
    <row r="13" spans="1:17" ht="18.75" customHeight="1" x14ac:dyDescent="0.15">
      <c r="A13" s="83"/>
      <c r="B13" s="42"/>
      <c r="C13" s="42" t="s">
        <v>29</v>
      </c>
      <c r="D13" s="43">
        <v>10</v>
      </c>
      <c r="E13" s="44" t="s">
        <v>34</v>
      </c>
      <c r="F13" s="44">
        <f>ROUNDUP(D13*0.75,2)</f>
        <v>7.5</v>
      </c>
      <c r="G13" s="45">
        <f>ROUNDUP((K4*D13)+(K5*D13*0.75)+(K6*(D13*2)),0)</f>
        <v>0</v>
      </c>
      <c r="H13" s="45">
        <f>G13+(G13*6/100)</f>
        <v>0</v>
      </c>
      <c r="I13" s="101"/>
      <c r="J13" s="101"/>
      <c r="K13" s="46" t="s">
        <v>70</v>
      </c>
      <c r="L13" s="47">
        <f>ROUNDUP((K4*M13)+(K5*M13*0.75)+(K6*(M13*2)),2)</f>
        <v>0</v>
      </c>
      <c r="M13" s="43">
        <v>3</v>
      </c>
      <c r="N13" s="48">
        <f t="shared" si="0"/>
        <v>2.25</v>
      </c>
      <c r="O13" s="49"/>
      <c r="P13" s="68" t="s">
        <v>37</v>
      </c>
    </row>
    <row r="14" spans="1:17" ht="18.75" customHeight="1" x14ac:dyDescent="0.15">
      <c r="A14" s="83"/>
      <c r="B14" s="42"/>
      <c r="C14" s="42" t="s">
        <v>119</v>
      </c>
      <c r="D14" s="43">
        <v>5</v>
      </c>
      <c r="E14" s="44" t="s">
        <v>34</v>
      </c>
      <c r="F14" s="44">
        <f>ROUNDUP(D14*0.75,2)</f>
        <v>3.75</v>
      </c>
      <c r="G14" s="45">
        <f>ROUNDUP((K4*D14)+(K5*D14*0.75)+(K6*(D14*2)),0)</f>
        <v>0</v>
      </c>
      <c r="H14" s="45">
        <f>G14</f>
        <v>0</v>
      </c>
      <c r="I14" s="101"/>
      <c r="J14" s="101"/>
      <c r="K14" s="46" t="s">
        <v>30</v>
      </c>
      <c r="L14" s="47">
        <f>ROUNDUP((K4*M14)+(K5*M14*0.75)+(K6*(M14*2)),2)</f>
        <v>0</v>
      </c>
      <c r="M14" s="43">
        <v>1</v>
      </c>
      <c r="N14" s="48">
        <f t="shared" si="0"/>
        <v>0.75</v>
      </c>
      <c r="O14" s="49"/>
      <c r="P14" s="68"/>
    </row>
    <row r="15" spans="1:17" ht="18.75" customHeight="1" x14ac:dyDescent="0.15">
      <c r="A15" s="83"/>
      <c r="B15" s="42"/>
      <c r="C15" s="42" t="s">
        <v>60</v>
      </c>
      <c r="D15" s="43">
        <v>20</v>
      </c>
      <c r="E15" s="44" t="s">
        <v>61</v>
      </c>
      <c r="F15" s="44">
        <f>ROUNDUP(D15*0.75,2)</f>
        <v>15</v>
      </c>
      <c r="G15" s="45">
        <f>ROUNDUP((K4*D15)+(K5*D15*0.75)+(K6*(D15*2)),0)</f>
        <v>0</v>
      </c>
      <c r="H15" s="45">
        <f>G15</f>
        <v>0</v>
      </c>
      <c r="I15" s="101"/>
      <c r="J15" s="101"/>
      <c r="K15" s="46" t="s">
        <v>30</v>
      </c>
      <c r="L15" s="47">
        <f>ROUNDUP((K4*M15)+(K5*M15*0.75)+(K6*(M15*2)),2)</f>
        <v>0</v>
      </c>
      <c r="M15" s="43">
        <v>1</v>
      </c>
      <c r="N15" s="48">
        <f t="shared" si="0"/>
        <v>0.75</v>
      </c>
      <c r="O15" s="49" t="s">
        <v>33</v>
      </c>
      <c r="P15" s="68"/>
    </row>
    <row r="16" spans="1:17" ht="18.75" customHeight="1" x14ac:dyDescent="0.15">
      <c r="A16" s="83"/>
      <c r="B16" s="42"/>
      <c r="C16" s="42"/>
      <c r="D16" s="43"/>
      <c r="E16" s="44"/>
      <c r="F16" s="44"/>
      <c r="G16" s="45"/>
      <c r="H16" s="45"/>
      <c r="I16" s="101"/>
      <c r="J16" s="101"/>
      <c r="K16" s="46" t="s">
        <v>28</v>
      </c>
      <c r="L16" s="47">
        <f>ROUNDUP((K4*M16)+(K5*M16*0.75)+(K6*(M16*2)),2)</f>
        <v>0</v>
      </c>
      <c r="M16" s="43">
        <v>2</v>
      </c>
      <c r="N16" s="48">
        <f t="shared" si="0"/>
        <v>1.5</v>
      </c>
      <c r="O16" s="49"/>
      <c r="P16" s="68" t="s">
        <v>33</v>
      </c>
    </row>
    <row r="17" spans="1:16" ht="18.75" customHeight="1" x14ac:dyDescent="0.15">
      <c r="A17" s="83"/>
      <c r="B17" s="42"/>
      <c r="C17" s="42"/>
      <c r="D17" s="43"/>
      <c r="E17" s="44"/>
      <c r="F17" s="44"/>
      <c r="G17" s="45"/>
      <c r="H17" s="45"/>
      <c r="I17" s="101"/>
      <c r="J17" s="101"/>
      <c r="K17" s="46" t="s">
        <v>70</v>
      </c>
      <c r="L17" s="47">
        <f>ROUNDUP((K4*M17)+(K5*M17*0.75)+(K6*(M17*2)),2)</f>
        <v>0</v>
      </c>
      <c r="M17" s="43">
        <v>2</v>
      </c>
      <c r="N17" s="48">
        <f t="shared" si="0"/>
        <v>1.5</v>
      </c>
      <c r="O17" s="49"/>
      <c r="P17" s="68" t="s">
        <v>37</v>
      </c>
    </row>
    <row r="18" spans="1:16" ht="18.75" customHeight="1" x14ac:dyDescent="0.15">
      <c r="A18" s="83"/>
      <c r="B18" s="42"/>
      <c r="C18" s="42"/>
      <c r="D18" s="43"/>
      <c r="E18" s="44"/>
      <c r="F18" s="44"/>
      <c r="G18" s="45"/>
      <c r="H18" s="45"/>
      <c r="I18" s="101"/>
      <c r="J18" s="101"/>
      <c r="K18" s="46" t="s">
        <v>35</v>
      </c>
      <c r="L18" s="47">
        <f>ROUNDUP((K4*M18)+(K5*M18*0.75)+(K6*(M18*2)),2)</f>
        <v>0</v>
      </c>
      <c r="M18" s="43">
        <v>0.2</v>
      </c>
      <c r="N18" s="48">
        <f t="shared" si="0"/>
        <v>0.15</v>
      </c>
      <c r="O18" s="49"/>
      <c r="P18" s="68"/>
    </row>
    <row r="19" spans="1:16" ht="18.75" customHeight="1" x14ac:dyDescent="0.15">
      <c r="A19" s="83"/>
      <c r="B19" s="42"/>
      <c r="C19" s="42"/>
      <c r="D19" s="43"/>
      <c r="E19" s="44"/>
      <c r="F19" s="44"/>
      <c r="G19" s="45"/>
      <c r="H19" s="45"/>
      <c r="I19" s="101"/>
      <c r="J19" s="101"/>
      <c r="K19" s="46" t="s">
        <v>73</v>
      </c>
      <c r="L19" s="47">
        <f>ROUNDUP((K4*M19)+(K5*M19*0.75)+(K6*(M19*2)),2)</f>
        <v>0</v>
      </c>
      <c r="M19" s="43">
        <v>0.01</v>
      </c>
      <c r="N19" s="48">
        <f t="shared" si="0"/>
        <v>0.01</v>
      </c>
      <c r="O19" s="49"/>
      <c r="P19" s="68"/>
    </row>
    <row r="20" spans="1:16" ht="18.75" customHeight="1" x14ac:dyDescent="0.15">
      <c r="A20" s="83"/>
      <c r="B20" s="42"/>
      <c r="C20" s="42"/>
      <c r="D20" s="43"/>
      <c r="E20" s="44"/>
      <c r="F20" s="44"/>
      <c r="G20" s="45"/>
      <c r="H20" s="45"/>
      <c r="I20" s="101"/>
      <c r="J20" s="101"/>
      <c r="K20" s="46"/>
      <c r="L20" s="47"/>
      <c r="M20" s="43"/>
      <c r="N20" s="48"/>
      <c r="O20" s="49"/>
      <c r="P20" s="68"/>
    </row>
    <row r="21" spans="1:16" ht="18.75" customHeight="1" x14ac:dyDescent="0.15">
      <c r="A21" s="83"/>
      <c r="B21" s="50"/>
      <c r="C21" s="50"/>
      <c r="D21" s="51"/>
      <c r="E21" s="52"/>
      <c r="F21" s="52"/>
      <c r="G21" s="53"/>
      <c r="H21" s="53"/>
      <c r="I21" s="102"/>
      <c r="J21" s="102"/>
      <c r="K21" s="54"/>
      <c r="L21" s="55"/>
      <c r="M21" s="51"/>
      <c r="N21" s="56"/>
      <c r="O21" s="57"/>
      <c r="P21" s="69"/>
    </row>
    <row r="22" spans="1:16" ht="18.75" customHeight="1" x14ac:dyDescent="0.15">
      <c r="A22" s="83"/>
      <c r="B22" s="42" t="s">
        <v>168</v>
      </c>
      <c r="C22" s="42" t="s">
        <v>92</v>
      </c>
      <c r="D22" s="43">
        <v>1</v>
      </c>
      <c r="E22" s="44" t="s">
        <v>34</v>
      </c>
      <c r="F22" s="44">
        <f>ROUNDUP(D22*0.75,2)</f>
        <v>0.75</v>
      </c>
      <c r="G22" s="45">
        <f>ROUNDUP((K4*D22)+(K5*D22*0.75)+(K6*(D22*2)),0)</f>
        <v>0</v>
      </c>
      <c r="H22" s="45">
        <f>G22</f>
        <v>0</v>
      </c>
      <c r="I22" s="103" t="s">
        <v>169</v>
      </c>
      <c r="J22" s="104"/>
      <c r="K22" s="46" t="s">
        <v>58</v>
      </c>
      <c r="L22" s="47">
        <f>ROUNDUP((K4*M22)+(K5*M22*0.75)+(K6*(M22*2)),2)</f>
        <v>0</v>
      </c>
      <c r="M22" s="43">
        <v>1</v>
      </c>
      <c r="N22" s="48">
        <f>ROUNDUP(M22*0.75,2)</f>
        <v>0.75</v>
      </c>
      <c r="O22" s="49"/>
      <c r="P22" s="68"/>
    </row>
    <row r="23" spans="1:16" ht="18.75" customHeight="1" x14ac:dyDescent="0.15">
      <c r="A23" s="83"/>
      <c r="B23" s="42"/>
      <c r="C23" s="42" t="s">
        <v>170</v>
      </c>
      <c r="D23" s="43">
        <v>20</v>
      </c>
      <c r="E23" s="44" t="s">
        <v>34</v>
      </c>
      <c r="F23" s="44">
        <f>ROUNDUP(D23*0.75,2)</f>
        <v>15</v>
      </c>
      <c r="G23" s="45">
        <f>ROUNDUP((K4*D23)+(K5*D23*0.75)+(K6*(D23*2)),0)</f>
        <v>0</v>
      </c>
      <c r="H23" s="45">
        <f>G23</f>
        <v>0</v>
      </c>
      <c r="I23" s="101"/>
      <c r="J23" s="101"/>
      <c r="K23" s="46" t="s">
        <v>57</v>
      </c>
      <c r="L23" s="47">
        <f>ROUNDUP((K4*M23)+(K5*M23*0.75)+(K6*(M23*2)),2)</f>
        <v>0</v>
      </c>
      <c r="M23" s="43">
        <v>1</v>
      </c>
      <c r="N23" s="48">
        <f>ROUNDUP(M23*0.75,2)</f>
        <v>0.75</v>
      </c>
      <c r="O23" s="49"/>
      <c r="P23" s="68" t="s">
        <v>37</v>
      </c>
    </row>
    <row r="24" spans="1:16" ht="18.75" customHeight="1" x14ac:dyDescent="0.15">
      <c r="A24" s="83"/>
      <c r="B24" s="42"/>
      <c r="C24" s="42" t="s">
        <v>171</v>
      </c>
      <c r="D24" s="43">
        <v>10</v>
      </c>
      <c r="E24" s="44" t="s">
        <v>34</v>
      </c>
      <c r="F24" s="44">
        <f>ROUNDUP(D24*0.75,2)</f>
        <v>7.5</v>
      </c>
      <c r="G24" s="45">
        <f>ROUNDUP((K4*D24)+(K5*D24*0.75)+(K6*(D24*2)),0)</f>
        <v>0</v>
      </c>
      <c r="H24" s="45">
        <f>G24</f>
        <v>0</v>
      </c>
      <c r="I24" s="101"/>
      <c r="J24" s="101"/>
      <c r="K24" s="46" t="s">
        <v>78</v>
      </c>
      <c r="L24" s="47">
        <f>ROUNDUP((K4*M24)+(K5*M24*0.75)+(K6*(M24*2)),2)</f>
        <v>0</v>
      </c>
      <c r="M24" s="43">
        <v>2</v>
      </c>
      <c r="N24" s="48">
        <f>ROUNDUP(M24*0.75,2)</f>
        <v>1.5</v>
      </c>
      <c r="O24" s="49"/>
      <c r="P24" s="68"/>
    </row>
    <row r="25" spans="1:16" ht="18.75" customHeight="1" x14ac:dyDescent="0.15">
      <c r="A25" s="83"/>
      <c r="B25" s="42"/>
      <c r="C25" s="42"/>
      <c r="D25" s="43"/>
      <c r="E25" s="44"/>
      <c r="F25" s="44"/>
      <c r="G25" s="45"/>
      <c r="H25" s="45"/>
      <c r="I25" s="101"/>
      <c r="J25" s="101"/>
      <c r="K25" s="46" t="s">
        <v>30</v>
      </c>
      <c r="L25" s="47">
        <f>ROUNDUP((K4*M25)+(K5*M25*0.75)+(K6*(M25*2)),2)</f>
        <v>0</v>
      </c>
      <c r="M25" s="43">
        <v>2</v>
      </c>
      <c r="N25" s="48">
        <f>ROUNDUP(M25*0.75,2)</f>
        <v>1.5</v>
      </c>
      <c r="O25" s="49"/>
      <c r="P25" s="68"/>
    </row>
    <row r="26" spans="1:16" ht="18.75" customHeight="1" x14ac:dyDescent="0.15">
      <c r="A26" s="83"/>
      <c r="B26" s="42"/>
      <c r="C26" s="42"/>
      <c r="D26" s="43"/>
      <c r="E26" s="44"/>
      <c r="F26" s="44"/>
      <c r="G26" s="45"/>
      <c r="H26" s="45"/>
      <c r="I26" s="101"/>
      <c r="J26" s="101"/>
      <c r="K26" s="46"/>
      <c r="L26" s="47"/>
      <c r="M26" s="43"/>
      <c r="N26" s="48"/>
      <c r="O26" s="49"/>
      <c r="P26" s="68"/>
    </row>
    <row r="27" spans="1:16" ht="18.75" customHeight="1" x14ac:dyDescent="0.15">
      <c r="A27" s="83"/>
      <c r="B27" s="42"/>
      <c r="C27" s="42"/>
      <c r="D27" s="43"/>
      <c r="E27" s="44"/>
      <c r="F27" s="44"/>
      <c r="G27" s="45"/>
      <c r="H27" s="45"/>
      <c r="I27" s="101"/>
      <c r="J27" s="101"/>
      <c r="K27" s="46"/>
      <c r="L27" s="47"/>
      <c r="M27" s="43"/>
      <c r="N27" s="48"/>
      <c r="O27" s="49"/>
      <c r="P27" s="68"/>
    </row>
    <row r="28" spans="1:16" ht="18.75" customHeight="1" x14ac:dyDescent="0.15">
      <c r="A28" s="83"/>
      <c r="B28" s="42"/>
      <c r="C28" s="42"/>
      <c r="D28" s="43"/>
      <c r="E28" s="44"/>
      <c r="F28" s="44"/>
      <c r="G28" s="45"/>
      <c r="H28" s="45"/>
      <c r="I28" s="101"/>
      <c r="J28" s="101"/>
      <c r="K28" s="46"/>
      <c r="L28" s="47"/>
      <c r="M28" s="43"/>
      <c r="N28" s="48"/>
      <c r="O28" s="49"/>
      <c r="P28" s="68"/>
    </row>
    <row r="29" spans="1:16" ht="18.75" customHeight="1" x14ac:dyDescent="0.15">
      <c r="A29" s="83"/>
      <c r="B29" s="50"/>
      <c r="C29" s="50"/>
      <c r="D29" s="51"/>
      <c r="E29" s="52"/>
      <c r="F29" s="52"/>
      <c r="G29" s="53"/>
      <c r="H29" s="53"/>
      <c r="I29" s="102"/>
      <c r="J29" s="102"/>
      <c r="K29" s="54"/>
      <c r="L29" s="55"/>
      <c r="M29" s="51"/>
      <c r="N29" s="56"/>
      <c r="O29" s="57"/>
      <c r="P29" s="69"/>
    </row>
    <row r="30" spans="1:16" ht="18.75" customHeight="1" x14ac:dyDescent="0.15">
      <c r="A30" s="83"/>
      <c r="B30" s="42" t="s">
        <v>150</v>
      </c>
      <c r="C30" s="42" t="s">
        <v>172</v>
      </c>
      <c r="D30" s="43">
        <v>20</v>
      </c>
      <c r="E30" s="44" t="s">
        <v>34</v>
      </c>
      <c r="F30" s="44">
        <f>ROUNDUP(D30*0.75,2)</f>
        <v>15</v>
      </c>
      <c r="G30" s="45">
        <f>ROUNDUP((K4*D30)+(K5*D30*0.75)+(K6*(D30*2)),0)</f>
        <v>0</v>
      </c>
      <c r="H30" s="45">
        <f>G30</f>
        <v>0</v>
      </c>
      <c r="I30" s="103" t="s">
        <v>80</v>
      </c>
      <c r="J30" s="104"/>
      <c r="K30" s="46" t="s">
        <v>49</v>
      </c>
      <c r="L30" s="47">
        <f>ROUNDUP((K4*M30)+(K5*M30*0.75)+(K6*(M30*2)),2)</f>
        <v>0</v>
      </c>
      <c r="M30" s="43">
        <v>100</v>
      </c>
      <c r="N30" s="48">
        <f>ROUNDUP(M30*0.75,2)</f>
        <v>75</v>
      </c>
      <c r="O30" s="49"/>
      <c r="P30" s="68"/>
    </row>
    <row r="31" spans="1:16" ht="18.75" customHeight="1" x14ac:dyDescent="0.15">
      <c r="A31" s="83"/>
      <c r="B31" s="42"/>
      <c r="C31" s="42" t="s">
        <v>125</v>
      </c>
      <c r="D31" s="43">
        <v>5</v>
      </c>
      <c r="E31" s="44" t="s">
        <v>34</v>
      </c>
      <c r="F31" s="44">
        <f>ROUNDUP(D31*0.75,2)</f>
        <v>3.75</v>
      </c>
      <c r="G31" s="45">
        <f>ROUNDUP((K4*D31)+(K5*D31*0.75)+(K6*(D31*2)),0)</f>
        <v>0</v>
      </c>
      <c r="H31" s="45">
        <f>G31</f>
        <v>0</v>
      </c>
      <c r="I31" s="101"/>
      <c r="J31" s="101"/>
      <c r="K31" s="46" t="s">
        <v>50</v>
      </c>
      <c r="L31" s="47">
        <f>ROUNDUP((K4*M31)+(K5*M31*0.75)+(K6*(M31*2)),2)</f>
        <v>0</v>
      </c>
      <c r="M31" s="43">
        <v>0.5</v>
      </c>
      <c r="N31" s="48">
        <f>ROUNDUP(M31*0.75,2)</f>
        <v>0.38</v>
      </c>
      <c r="O31" s="49"/>
      <c r="P31" s="68" t="s">
        <v>51</v>
      </c>
    </row>
    <row r="32" spans="1:16" ht="18.75" customHeight="1" x14ac:dyDescent="0.15">
      <c r="A32" s="83"/>
      <c r="B32" s="42"/>
      <c r="C32" s="42"/>
      <c r="D32" s="43"/>
      <c r="E32" s="44"/>
      <c r="F32" s="44"/>
      <c r="G32" s="45"/>
      <c r="H32" s="45"/>
      <c r="I32" s="101"/>
      <c r="J32" s="101"/>
      <c r="K32" s="46" t="s">
        <v>35</v>
      </c>
      <c r="L32" s="47">
        <f>ROUNDUP((K4*M32)+(K5*M32*0.75)+(K6*(M32*2)),2)</f>
        <v>0</v>
      </c>
      <c r="M32" s="43">
        <v>0.1</v>
      </c>
      <c r="N32" s="48">
        <f>ROUNDUP(M32*0.75,2)</f>
        <v>0.08</v>
      </c>
      <c r="O32" s="49"/>
      <c r="P32" s="68"/>
    </row>
    <row r="33" spans="1:16" ht="18.75" customHeight="1" x14ac:dyDescent="0.15">
      <c r="A33" s="83"/>
      <c r="B33" s="42"/>
      <c r="C33" s="42"/>
      <c r="D33" s="43"/>
      <c r="E33" s="44"/>
      <c r="F33" s="44"/>
      <c r="G33" s="45"/>
      <c r="H33" s="45"/>
      <c r="I33" s="101"/>
      <c r="J33" s="101"/>
      <c r="K33" s="46"/>
      <c r="L33" s="47"/>
      <c r="M33" s="43"/>
      <c r="N33" s="48"/>
      <c r="O33" s="49"/>
      <c r="P33" s="68"/>
    </row>
    <row r="34" spans="1:16" ht="18.75" customHeight="1" x14ac:dyDescent="0.15">
      <c r="A34" s="83"/>
      <c r="B34" s="50"/>
      <c r="C34" s="50"/>
      <c r="D34" s="51"/>
      <c r="E34" s="52"/>
      <c r="F34" s="52"/>
      <c r="G34" s="53"/>
      <c r="H34" s="53"/>
      <c r="I34" s="102"/>
      <c r="J34" s="102"/>
      <c r="K34" s="54"/>
      <c r="L34" s="55"/>
      <c r="M34" s="51"/>
      <c r="N34" s="56"/>
      <c r="O34" s="57"/>
      <c r="P34" s="69"/>
    </row>
    <row r="35" spans="1:16" ht="18.75" customHeight="1" x14ac:dyDescent="0.15">
      <c r="A35" s="83"/>
      <c r="B35" s="42" t="s">
        <v>173</v>
      </c>
      <c r="C35" s="42" t="s">
        <v>174</v>
      </c>
      <c r="D35" s="43">
        <v>25</v>
      </c>
      <c r="E35" s="44" t="s">
        <v>34</v>
      </c>
      <c r="F35" s="44">
        <f>ROUNDUP(D35*0.75,2)</f>
        <v>18.75</v>
      </c>
      <c r="G35" s="45">
        <f>ROUNDUP((K4*D35)+(K5*D35*0.75)+(K6*(D35*2)),0)</f>
        <v>0</v>
      </c>
      <c r="H35" s="45">
        <f>G35</f>
        <v>0</v>
      </c>
      <c r="I35" s="103"/>
      <c r="J35" s="104"/>
      <c r="K35" s="46"/>
      <c r="L35" s="47"/>
      <c r="M35" s="43"/>
      <c r="N35" s="48"/>
      <c r="O35" s="49"/>
      <c r="P35" s="68"/>
    </row>
    <row r="36" spans="1:16" ht="18.75" customHeight="1" x14ac:dyDescent="0.15">
      <c r="A36" s="83"/>
      <c r="B36" s="42"/>
      <c r="C36" s="42"/>
      <c r="D36" s="43"/>
      <c r="E36" s="44"/>
      <c r="F36" s="44"/>
      <c r="G36" s="45"/>
      <c r="H36" s="45"/>
      <c r="I36" s="101"/>
      <c r="J36" s="101"/>
      <c r="K36" s="46"/>
      <c r="L36" s="47"/>
      <c r="M36" s="43"/>
      <c r="N36" s="48"/>
      <c r="O36" s="49"/>
      <c r="P36" s="68"/>
    </row>
    <row r="37" spans="1:16" ht="18.75" customHeight="1" thickBot="1" x14ac:dyDescent="0.2">
      <c r="A37" s="84"/>
      <c r="B37" s="59"/>
      <c r="C37" s="59"/>
      <c r="D37" s="60"/>
      <c r="E37" s="61"/>
      <c r="F37" s="61"/>
      <c r="G37" s="62"/>
      <c r="H37" s="62"/>
      <c r="I37" s="105"/>
      <c r="J37" s="105"/>
      <c r="K37" s="63"/>
      <c r="L37" s="64"/>
      <c r="M37" s="60"/>
      <c r="N37" s="65"/>
      <c r="O37" s="66"/>
      <c r="P37" s="70"/>
    </row>
  </sheetData>
  <mergeCells count="14">
    <mergeCell ref="I35:J37"/>
    <mergeCell ref="A9:A37"/>
    <mergeCell ref="I30:J34"/>
    <mergeCell ref="I8:J8"/>
    <mergeCell ref="K8:L8"/>
    <mergeCell ref="I9:J11"/>
    <mergeCell ref="I12:J21"/>
    <mergeCell ref="I22:J29"/>
    <mergeCell ref="A1:B1"/>
    <mergeCell ref="C1:K1"/>
    <mergeCell ref="K2:M2"/>
    <mergeCell ref="O6:P6"/>
    <mergeCell ref="A7:E7"/>
    <mergeCell ref="O7:P7"/>
  </mergeCells>
  <phoneticPr fontId="3"/>
  <printOptions horizontalCentered="1" verticalCentered="1"/>
  <pageMargins left="0.39370078740157483" right="0.39370078740157483" top="0.39370078740157483" bottom="0.39370078740157483" header="0.19685039370078741" footer="0.31496062992125984"/>
  <pageSetup paperSize="12" scale="4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Q33"/>
  <sheetViews>
    <sheetView showZeros="0" zoomScale="60" zoomScaleNormal="60" workbookViewId="0">
      <selection sqref="A1:B1"/>
    </sheetView>
  </sheetViews>
  <sheetFormatPr defaultRowHeight="18.75" customHeight="1" x14ac:dyDescent="0.15"/>
  <cols>
    <col min="1" max="1" width="4.125" style="17" customWidth="1"/>
    <col min="2" max="2" width="19.25" style="18" customWidth="1"/>
    <col min="3" max="3" width="21.375" style="18" customWidth="1"/>
    <col min="4" max="4" width="6.25" style="19" customWidth="1"/>
    <col min="5" max="5" width="4.125" style="20" customWidth="1"/>
    <col min="6" max="6" width="6.25" style="20" customWidth="1"/>
    <col min="7" max="7" width="7.125" style="21" customWidth="1"/>
    <col min="8" max="8" width="7.625" style="21" hidden="1" customWidth="1"/>
    <col min="9" max="9" width="43.375" style="22" customWidth="1"/>
    <col min="10" max="10" width="3.375" style="22" customWidth="1"/>
    <col min="11" max="11" width="8.75" style="23" customWidth="1"/>
    <col min="12" max="12" width="8.75" style="24" customWidth="1"/>
    <col min="13" max="13" width="8.75" style="19" customWidth="1"/>
    <col min="14" max="14" width="8.75" style="25" customWidth="1"/>
    <col min="15" max="15" width="13.625" style="26" customWidth="1"/>
    <col min="16" max="16" width="10.875" style="26" customWidth="1"/>
    <col min="17" max="17" width="5.125" style="26" customWidth="1"/>
    <col min="18" max="249" width="9" style="2"/>
    <col min="250" max="250" width="4.125" style="2" customWidth="1"/>
    <col min="251" max="251" width="19.25" style="2" customWidth="1"/>
    <col min="252" max="252" width="21.375" style="2" customWidth="1"/>
    <col min="253" max="253" width="6.25" style="2" customWidth="1"/>
    <col min="254" max="254" width="4.125" style="2" customWidth="1"/>
    <col min="255" max="255" width="6.25" style="2" customWidth="1"/>
    <col min="256" max="256" width="7.125" style="2" customWidth="1"/>
    <col min="257" max="257" width="0" style="2" hidden="1" customWidth="1"/>
    <col min="258" max="258" width="43.375" style="2" customWidth="1"/>
    <col min="259" max="259" width="3.375" style="2" customWidth="1"/>
    <col min="260" max="263" width="8.75" style="2" customWidth="1"/>
    <col min="264" max="264" width="13.625" style="2" customWidth="1"/>
    <col min="265" max="265" width="10.875" style="2" customWidth="1"/>
    <col min="266" max="266" width="5.125" style="2" customWidth="1"/>
    <col min="267" max="267" width="4.5" style="2" customWidth="1"/>
    <col min="268" max="268" width="24.375" style="2" customWidth="1"/>
    <col min="269" max="269" width="21.25" style="2" customWidth="1"/>
    <col min="270" max="270" width="10" style="2" customWidth="1"/>
    <col min="271" max="273" width="18" style="2" customWidth="1"/>
    <col min="274" max="505" width="9" style="2"/>
    <col min="506" max="506" width="4.125" style="2" customWidth="1"/>
    <col min="507" max="507" width="19.25" style="2" customWidth="1"/>
    <col min="508" max="508" width="21.375" style="2" customWidth="1"/>
    <col min="509" max="509" width="6.25" style="2" customWidth="1"/>
    <col min="510" max="510" width="4.125" style="2" customWidth="1"/>
    <col min="511" max="511" width="6.25" style="2" customWidth="1"/>
    <col min="512" max="512" width="7.125" style="2" customWidth="1"/>
    <col min="513" max="513" width="0" style="2" hidden="1" customWidth="1"/>
    <col min="514" max="514" width="43.375" style="2" customWidth="1"/>
    <col min="515" max="515" width="3.375" style="2" customWidth="1"/>
    <col min="516" max="519" width="8.75" style="2" customWidth="1"/>
    <col min="520" max="520" width="13.625" style="2" customWidth="1"/>
    <col min="521" max="521" width="10.875" style="2" customWidth="1"/>
    <col min="522" max="522" width="5.125" style="2" customWidth="1"/>
    <col min="523" max="523" width="4.5" style="2" customWidth="1"/>
    <col min="524" max="524" width="24.375" style="2" customWidth="1"/>
    <col min="525" max="525" width="21.25" style="2" customWidth="1"/>
    <col min="526" max="526" width="10" style="2" customWidth="1"/>
    <col min="527" max="529" width="18" style="2" customWidth="1"/>
    <col min="530" max="761" width="9" style="2"/>
    <col min="762" max="762" width="4.125" style="2" customWidth="1"/>
    <col min="763" max="763" width="19.25" style="2" customWidth="1"/>
    <col min="764" max="764" width="21.375" style="2" customWidth="1"/>
    <col min="765" max="765" width="6.25" style="2" customWidth="1"/>
    <col min="766" max="766" width="4.125" style="2" customWidth="1"/>
    <col min="767" max="767" width="6.25" style="2" customWidth="1"/>
    <col min="768" max="768" width="7.125" style="2" customWidth="1"/>
    <col min="769" max="769" width="0" style="2" hidden="1" customWidth="1"/>
    <col min="770" max="770" width="43.375" style="2" customWidth="1"/>
    <col min="771" max="771" width="3.375" style="2" customWidth="1"/>
    <col min="772" max="775" width="8.75" style="2" customWidth="1"/>
    <col min="776" max="776" width="13.625" style="2" customWidth="1"/>
    <col min="777" max="777" width="10.875" style="2" customWidth="1"/>
    <col min="778" max="778" width="5.125" style="2" customWidth="1"/>
    <col min="779" max="779" width="4.5" style="2" customWidth="1"/>
    <col min="780" max="780" width="24.375" style="2" customWidth="1"/>
    <col min="781" max="781" width="21.25" style="2" customWidth="1"/>
    <col min="782" max="782" width="10" style="2" customWidth="1"/>
    <col min="783" max="785" width="18" style="2" customWidth="1"/>
    <col min="786" max="1017" width="9" style="2"/>
    <col min="1018" max="1018" width="4.125" style="2" customWidth="1"/>
    <col min="1019" max="1019" width="19.25" style="2" customWidth="1"/>
    <col min="1020" max="1020" width="21.375" style="2" customWidth="1"/>
    <col min="1021" max="1021" width="6.25" style="2" customWidth="1"/>
    <col min="1022" max="1022" width="4.125" style="2" customWidth="1"/>
    <col min="1023" max="1023" width="6.25" style="2" customWidth="1"/>
    <col min="1024" max="1024" width="7.125" style="2" customWidth="1"/>
    <col min="1025" max="1025" width="0" style="2" hidden="1" customWidth="1"/>
    <col min="1026" max="1026" width="43.375" style="2" customWidth="1"/>
    <col min="1027" max="1027" width="3.375" style="2" customWidth="1"/>
    <col min="1028" max="1031" width="8.75" style="2" customWidth="1"/>
    <col min="1032" max="1032" width="13.625" style="2" customWidth="1"/>
    <col min="1033" max="1033" width="10.875" style="2" customWidth="1"/>
    <col min="1034" max="1034" width="5.125" style="2" customWidth="1"/>
    <col min="1035" max="1035" width="4.5" style="2" customWidth="1"/>
    <col min="1036" max="1036" width="24.375" style="2" customWidth="1"/>
    <col min="1037" max="1037" width="21.25" style="2" customWidth="1"/>
    <col min="1038" max="1038" width="10" style="2" customWidth="1"/>
    <col min="1039" max="1041" width="18" style="2" customWidth="1"/>
    <col min="1042" max="1273" width="9" style="2"/>
    <col min="1274" max="1274" width="4.125" style="2" customWidth="1"/>
    <col min="1275" max="1275" width="19.25" style="2" customWidth="1"/>
    <col min="1276" max="1276" width="21.375" style="2" customWidth="1"/>
    <col min="1277" max="1277" width="6.25" style="2" customWidth="1"/>
    <col min="1278" max="1278" width="4.125" style="2" customWidth="1"/>
    <col min="1279" max="1279" width="6.25" style="2" customWidth="1"/>
    <col min="1280" max="1280" width="7.125" style="2" customWidth="1"/>
    <col min="1281" max="1281" width="0" style="2" hidden="1" customWidth="1"/>
    <col min="1282" max="1282" width="43.375" style="2" customWidth="1"/>
    <col min="1283" max="1283" width="3.375" style="2" customWidth="1"/>
    <col min="1284" max="1287" width="8.75" style="2" customWidth="1"/>
    <col min="1288" max="1288" width="13.625" style="2" customWidth="1"/>
    <col min="1289" max="1289" width="10.875" style="2" customWidth="1"/>
    <col min="1290" max="1290" width="5.125" style="2" customWidth="1"/>
    <col min="1291" max="1291" width="4.5" style="2" customWidth="1"/>
    <col min="1292" max="1292" width="24.375" style="2" customWidth="1"/>
    <col min="1293" max="1293" width="21.25" style="2" customWidth="1"/>
    <col min="1294" max="1294" width="10" style="2" customWidth="1"/>
    <col min="1295" max="1297" width="18" style="2" customWidth="1"/>
    <col min="1298" max="1529" width="9" style="2"/>
    <col min="1530" max="1530" width="4.125" style="2" customWidth="1"/>
    <col min="1531" max="1531" width="19.25" style="2" customWidth="1"/>
    <col min="1532" max="1532" width="21.375" style="2" customWidth="1"/>
    <col min="1533" max="1533" width="6.25" style="2" customWidth="1"/>
    <col min="1534" max="1534" width="4.125" style="2" customWidth="1"/>
    <col min="1535" max="1535" width="6.25" style="2" customWidth="1"/>
    <col min="1536" max="1536" width="7.125" style="2" customWidth="1"/>
    <col min="1537" max="1537" width="0" style="2" hidden="1" customWidth="1"/>
    <col min="1538" max="1538" width="43.375" style="2" customWidth="1"/>
    <col min="1539" max="1539" width="3.375" style="2" customWidth="1"/>
    <col min="1540" max="1543" width="8.75" style="2" customWidth="1"/>
    <col min="1544" max="1544" width="13.625" style="2" customWidth="1"/>
    <col min="1545" max="1545" width="10.875" style="2" customWidth="1"/>
    <col min="1546" max="1546" width="5.125" style="2" customWidth="1"/>
    <col min="1547" max="1547" width="4.5" style="2" customWidth="1"/>
    <col min="1548" max="1548" width="24.375" style="2" customWidth="1"/>
    <col min="1549" max="1549" width="21.25" style="2" customWidth="1"/>
    <col min="1550" max="1550" width="10" style="2" customWidth="1"/>
    <col min="1551" max="1553" width="18" style="2" customWidth="1"/>
    <col min="1554" max="1785" width="9" style="2"/>
    <col min="1786" max="1786" width="4.125" style="2" customWidth="1"/>
    <col min="1787" max="1787" width="19.25" style="2" customWidth="1"/>
    <col min="1788" max="1788" width="21.375" style="2" customWidth="1"/>
    <col min="1789" max="1789" width="6.25" style="2" customWidth="1"/>
    <col min="1790" max="1790" width="4.125" style="2" customWidth="1"/>
    <col min="1791" max="1791" width="6.25" style="2" customWidth="1"/>
    <col min="1792" max="1792" width="7.125" style="2" customWidth="1"/>
    <col min="1793" max="1793" width="0" style="2" hidden="1" customWidth="1"/>
    <col min="1794" max="1794" width="43.375" style="2" customWidth="1"/>
    <col min="1795" max="1795" width="3.375" style="2" customWidth="1"/>
    <col min="1796" max="1799" width="8.75" style="2" customWidth="1"/>
    <col min="1800" max="1800" width="13.625" style="2" customWidth="1"/>
    <col min="1801" max="1801" width="10.875" style="2" customWidth="1"/>
    <col min="1802" max="1802" width="5.125" style="2" customWidth="1"/>
    <col min="1803" max="1803" width="4.5" style="2" customWidth="1"/>
    <col min="1804" max="1804" width="24.375" style="2" customWidth="1"/>
    <col min="1805" max="1805" width="21.25" style="2" customWidth="1"/>
    <col min="1806" max="1806" width="10" style="2" customWidth="1"/>
    <col min="1807" max="1809" width="18" style="2" customWidth="1"/>
    <col min="1810" max="2041" width="9" style="2"/>
    <col min="2042" max="2042" width="4.125" style="2" customWidth="1"/>
    <col min="2043" max="2043" width="19.25" style="2" customWidth="1"/>
    <col min="2044" max="2044" width="21.375" style="2" customWidth="1"/>
    <col min="2045" max="2045" width="6.25" style="2" customWidth="1"/>
    <col min="2046" max="2046" width="4.125" style="2" customWidth="1"/>
    <col min="2047" max="2047" width="6.25" style="2" customWidth="1"/>
    <col min="2048" max="2048" width="7.125" style="2" customWidth="1"/>
    <col min="2049" max="2049" width="0" style="2" hidden="1" customWidth="1"/>
    <col min="2050" max="2050" width="43.375" style="2" customWidth="1"/>
    <col min="2051" max="2051" width="3.375" style="2" customWidth="1"/>
    <col min="2052" max="2055" width="8.75" style="2" customWidth="1"/>
    <col min="2056" max="2056" width="13.625" style="2" customWidth="1"/>
    <col min="2057" max="2057" width="10.875" style="2" customWidth="1"/>
    <col min="2058" max="2058" width="5.125" style="2" customWidth="1"/>
    <col min="2059" max="2059" width="4.5" style="2" customWidth="1"/>
    <col min="2060" max="2060" width="24.375" style="2" customWidth="1"/>
    <col min="2061" max="2061" width="21.25" style="2" customWidth="1"/>
    <col min="2062" max="2062" width="10" style="2" customWidth="1"/>
    <col min="2063" max="2065" width="18" style="2" customWidth="1"/>
    <col min="2066" max="2297" width="9" style="2"/>
    <col min="2298" max="2298" width="4.125" style="2" customWidth="1"/>
    <col min="2299" max="2299" width="19.25" style="2" customWidth="1"/>
    <col min="2300" max="2300" width="21.375" style="2" customWidth="1"/>
    <col min="2301" max="2301" width="6.25" style="2" customWidth="1"/>
    <col min="2302" max="2302" width="4.125" style="2" customWidth="1"/>
    <col min="2303" max="2303" width="6.25" style="2" customWidth="1"/>
    <col min="2304" max="2304" width="7.125" style="2" customWidth="1"/>
    <col min="2305" max="2305" width="0" style="2" hidden="1" customWidth="1"/>
    <col min="2306" max="2306" width="43.375" style="2" customWidth="1"/>
    <col min="2307" max="2307" width="3.375" style="2" customWidth="1"/>
    <col min="2308" max="2311" width="8.75" style="2" customWidth="1"/>
    <col min="2312" max="2312" width="13.625" style="2" customWidth="1"/>
    <col min="2313" max="2313" width="10.875" style="2" customWidth="1"/>
    <col min="2314" max="2314" width="5.125" style="2" customWidth="1"/>
    <col min="2315" max="2315" width="4.5" style="2" customWidth="1"/>
    <col min="2316" max="2316" width="24.375" style="2" customWidth="1"/>
    <col min="2317" max="2317" width="21.25" style="2" customWidth="1"/>
    <col min="2318" max="2318" width="10" style="2" customWidth="1"/>
    <col min="2319" max="2321" width="18" style="2" customWidth="1"/>
    <col min="2322" max="2553" width="9" style="2"/>
    <col min="2554" max="2554" width="4.125" style="2" customWidth="1"/>
    <col min="2555" max="2555" width="19.25" style="2" customWidth="1"/>
    <col min="2556" max="2556" width="21.375" style="2" customWidth="1"/>
    <col min="2557" max="2557" width="6.25" style="2" customWidth="1"/>
    <col min="2558" max="2558" width="4.125" style="2" customWidth="1"/>
    <col min="2559" max="2559" width="6.25" style="2" customWidth="1"/>
    <col min="2560" max="2560" width="7.125" style="2" customWidth="1"/>
    <col min="2561" max="2561" width="0" style="2" hidden="1" customWidth="1"/>
    <col min="2562" max="2562" width="43.375" style="2" customWidth="1"/>
    <col min="2563" max="2563" width="3.375" style="2" customWidth="1"/>
    <col min="2564" max="2567" width="8.75" style="2" customWidth="1"/>
    <col min="2568" max="2568" width="13.625" style="2" customWidth="1"/>
    <col min="2569" max="2569" width="10.875" style="2" customWidth="1"/>
    <col min="2570" max="2570" width="5.125" style="2" customWidth="1"/>
    <col min="2571" max="2571" width="4.5" style="2" customWidth="1"/>
    <col min="2572" max="2572" width="24.375" style="2" customWidth="1"/>
    <col min="2573" max="2573" width="21.25" style="2" customWidth="1"/>
    <col min="2574" max="2574" width="10" style="2" customWidth="1"/>
    <col min="2575" max="2577" width="18" style="2" customWidth="1"/>
    <col min="2578" max="2809" width="9" style="2"/>
    <col min="2810" max="2810" width="4.125" style="2" customWidth="1"/>
    <col min="2811" max="2811" width="19.25" style="2" customWidth="1"/>
    <col min="2812" max="2812" width="21.375" style="2" customWidth="1"/>
    <col min="2813" max="2813" width="6.25" style="2" customWidth="1"/>
    <col min="2814" max="2814" width="4.125" style="2" customWidth="1"/>
    <col min="2815" max="2815" width="6.25" style="2" customWidth="1"/>
    <col min="2816" max="2816" width="7.125" style="2" customWidth="1"/>
    <col min="2817" max="2817" width="0" style="2" hidden="1" customWidth="1"/>
    <col min="2818" max="2818" width="43.375" style="2" customWidth="1"/>
    <col min="2819" max="2819" width="3.375" style="2" customWidth="1"/>
    <col min="2820" max="2823" width="8.75" style="2" customWidth="1"/>
    <col min="2824" max="2824" width="13.625" style="2" customWidth="1"/>
    <col min="2825" max="2825" width="10.875" style="2" customWidth="1"/>
    <col min="2826" max="2826" width="5.125" style="2" customWidth="1"/>
    <col min="2827" max="2827" width="4.5" style="2" customWidth="1"/>
    <col min="2828" max="2828" width="24.375" style="2" customWidth="1"/>
    <col min="2829" max="2829" width="21.25" style="2" customWidth="1"/>
    <col min="2830" max="2830" width="10" style="2" customWidth="1"/>
    <col min="2831" max="2833" width="18" style="2" customWidth="1"/>
    <col min="2834" max="3065" width="9" style="2"/>
    <col min="3066" max="3066" width="4.125" style="2" customWidth="1"/>
    <col min="3067" max="3067" width="19.25" style="2" customWidth="1"/>
    <col min="3068" max="3068" width="21.375" style="2" customWidth="1"/>
    <col min="3069" max="3069" width="6.25" style="2" customWidth="1"/>
    <col min="3070" max="3070" width="4.125" style="2" customWidth="1"/>
    <col min="3071" max="3071" width="6.25" style="2" customWidth="1"/>
    <col min="3072" max="3072" width="7.125" style="2" customWidth="1"/>
    <col min="3073" max="3073" width="0" style="2" hidden="1" customWidth="1"/>
    <col min="3074" max="3074" width="43.375" style="2" customWidth="1"/>
    <col min="3075" max="3075" width="3.375" style="2" customWidth="1"/>
    <col min="3076" max="3079" width="8.75" style="2" customWidth="1"/>
    <col min="3080" max="3080" width="13.625" style="2" customWidth="1"/>
    <col min="3081" max="3081" width="10.875" style="2" customWidth="1"/>
    <col min="3082" max="3082" width="5.125" style="2" customWidth="1"/>
    <col min="3083" max="3083" width="4.5" style="2" customWidth="1"/>
    <col min="3084" max="3084" width="24.375" style="2" customWidth="1"/>
    <col min="3085" max="3085" width="21.25" style="2" customWidth="1"/>
    <col min="3086" max="3086" width="10" style="2" customWidth="1"/>
    <col min="3087" max="3089" width="18" style="2" customWidth="1"/>
    <col min="3090" max="3321" width="9" style="2"/>
    <col min="3322" max="3322" width="4.125" style="2" customWidth="1"/>
    <col min="3323" max="3323" width="19.25" style="2" customWidth="1"/>
    <col min="3324" max="3324" width="21.375" style="2" customWidth="1"/>
    <col min="3325" max="3325" width="6.25" style="2" customWidth="1"/>
    <col min="3326" max="3326" width="4.125" style="2" customWidth="1"/>
    <col min="3327" max="3327" width="6.25" style="2" customWidth="1"/>
    <col min="3328" max="3328" width="7.125" style="2" customWidth="1"/>
    <col min="3329" max="3329" width="0" style="2" hidden="1" customWidth="1"/>
    <col min="3330" max="3330" width="43.375" style="2" customWidth="1"/>
    <col min="3331" max="3331" width="3.375" style="2" customWidth="1"/>
    <col min="3332" max="3335" width="8.75" style="2" customWidth="1"/>
    <col min="3336" max="3336" width="13.625" style="2" customWidth="1"/>
    <col min="3337" max="3337" width="10.875" style="2" customWidth="1"/>
    <col min="3338" max="3338" width="5.125" style="2" customWidth="1"/>
    <col min="3339" max="3339" width="4.5" style="2" customWidth="1"/>
    <col min="3340" max="3340" width="24.375" style="2" customWidth="1"/>
    <col min="3341" max="3341" width="21.25" style="2" customWidth="1"/>
    <col min="3342" max="3342" width="10" style="2" customWidth="1"/>
    <col min="3343" max="3345" width="18" style="2" customWidth="1"/>
    <col min="3346" max="3577" width="9" style="2"/>
    <col min="3578" max="3578" width="4.125" style="2" customWidth="1"/>
    <col min="3579" max="3579" width="19.25" style="2" customWidth="1"/>
    <col min="3580" max="3580" width="21.375" style="2" customWidth="1"/>
    <col min="3581" max="3581" width="6.25" style="2" customWidth="1"/>
    <col min="3582" max="3582" width="4.125" style="2" customWidth="1"/>
    <col min="3583" max="3583" width="6.25" style="2" customWidth="1"/>
    <col min="3584" max="3584" width="7.125" style="2" customWidth="1"/>
    <col min="3585" max="3585" width="0" style="2" hidden="1" customWidth="1"/>
    <col min="3586" max="3586" width="43.375" style="2" customWidth="1"/>
    <col min="3587" max="3587" width="3.375" style="2" customWidth="1"/>
    <col min="3588" max="3591" width="8.75" style="2" customWidth="1"/>
    <col min="3592" max="3592" width="13.625" style="2" customWidth="1"/>
    <col min="3593" max="3593" width="10.875" style="2" customWidth="1"/>
    <col min="3594" max="3594" width="5.125" style="2" customWidth="1"/>
    <col min="3595" max="3595" width="4.5" style="2" customWidth="1"/>
    <col min="3596" max="3596" width="24.375" style="2" customWidth="1"/>
    <col min="3597" max="3597" width="21.25" style="2" customWidth="1"/>
    <col min="3598" max="3598" width="10" style="2" customWidth="1"/>
    <col min="3599" max="3601" width="18" style="2" customWidth="1"/>
    <col min="3602" max="3833" width="9" style="2"/>
    <col min="3834" max="3834" width="4.125" style="2" customWidth="1"/>
    <col min="3835" max="3835" width="19.25" style="2" customWidth="1"/>
    <col min="3836" max="3836" width="21.375" style="2" customWidth="1"/>
    <col min="3837" max="3837" width="6.25" style="2" customWidth="1"/>
    <col min="3838" max="3838" width="4.125" style="2" customWidth="1"/>
    <col min="3839" max="3839" width="6.25" style="2" customWidth="1"/>
    <col min="3840" max="3840" width="7.125" style="2" customWidth="1"/>
    <col min="3841" max="3841" width="0" style="2" hidden="1" customWidth="1"/>
    <col min="3842" max="3842" width="43.375" style="2" customWidth="1"/>
    <col min="3843" max="3843" width="3.375" style="2" customWidth="1"/>
    <col min="3844" max="3847" width="8.75" style="2" customWidth="1"/>
    <col min="3848" max="3848" width="13.625" style="2" customWidth="1"/>
    <col min="3849" max="3849" width="10.875" style="2" customWidth="1"/>
    <col min="3850" max="3850" width="5.125" style="2" customWidth="1"/>
    <col min="3851" max="3851" width="4.5" style="2" customWidth="1"/>
    <col min="3852" max="3852" width="24.375" style="2" customWidth="1"/>
    <col min="3853" max="3853" width="21.25" style="2" customWidth="1"/>
    <col min="3854" max="3854" width="10" style="2" customWidth="1"/>
    <col min="3855" max="3857" width="18" style="2" customWidth="1"/>
    <col min="3858" max="4089" width="9" style="2"/>
    <col min="4090" max="4090" width="4.125" style="2" customWidth="1"/>
    <col min="4091" max="4091" width="19.25" style="2" customWidth="1"/>
    <col min="4092" max="4092" width="21.375" style="2" customWidth="1"/>
    <col min="4093" max="4093" width="6.25" style="2" customWidth="1"/>
    <col min="4094" max="4094" width="4.125" style="2" customWidth="1"/>
    <col min="4095" max="4095" width="6.25" style="2" customWidth="1"/>
    <col min="4096" max="4096" width="7.125" style="2" customWidth="1"/>
    <col min="4097" max="4097" width="0" style="2" hidden="1" customWidth="1"/>
    <col min="4098" max="4098" width="43.375" style="2" customWidth="1"/>
    <col min="4099" max="4099" width="3.375" style="2" customWidth="1"/>
    <col min="4100" max="4103" width="8.75" style="2" customWidth="1"/>
    <col min="4104" max="4104" width="13.625" style="2" customWidth="1"/>
    <col min="4105" max="4105" width="10.875" style="2" customWidth="1"/>
    <col min="4106" max="4106" width="5.125" style="2" customWidth="1"/>
    <col min="4107" max="4107" width="4.5" style="2" customWidth="1"/>
    <col min="4108" max="4108" width="24.375" style="2" customWidth="1"/>
    <col min="4109" max="4109" width="21.25" style="2" customWidth="1"/>
    <col min="4110" max="4110" width="10" style="2" customWidth="1"/>
    <col min="4111" max="4113" width="18" style="2" customWidth="1"/>
    <col min="4114" max="4345" width="9" style="2"/>
    <col min="4346" max="4346" width="4.125" style="2" customWidth="1"/>
    <col min="4347" max="4347" width="19.25" style="2" customWidth="1"/>
    <col min="4348" max="4348" width="21.375" style="2" customWidth="1"/>
    <col min="4349" max="4349" width="6.25" style="2" customWidth="1"/>
    <col min="4350" max="4350" width="4.125" style="2" customWidth="1"/>
    <col min="4351" max="4351" width="6.25" style="2" customWidth="1"/>
    <col min="4352" max="4352" width="7.125" style="2" customWidth="1"/>
    <col min="4353" max="4353" width="0" style="2" hidden="1" customWidth="1"/>
    <col min="4354" max="4354" width="43.375" style="2" customWidth="1"/>
    <col min="4355" max="4355" width="3.375" style="2" customWidth="1"/>
    <col min="4356" max="4359" width="8.75" style="2" customWidth="1"/>
    <col min="4360" max="4360" width="13.625" style="2" customWidth="1"/>
    <col min="4361" max="4361" width="10.875" style="2" customWidth="1"/>
    <col min="4362" max="4362" width="5.125" style="2" customWidth="1"/>
    <col min="4363" max="4363" width="4.5" style="2" customWidth="1"/>
    <col min="4364" max="4364" width="24.375" style="2" customWidth="1"/>
    <col min="4365" max="4365" width="21.25" style="2" customWidth="1"/>
    <col min="4366" max="4366" width="10" style="2" customWidth="1"/>
    <col min="4367" max="4369" width="18" style="2" customWidth="1"/>
    <col min="4370" max="4601" width="9" style="2"/>
    <col min="4602" max="4602" width="4.125" style="2" customWidth="1"/>
    <col min="4603" max="4603" width="19.25" style="2" customWidth="1"/>
    <col min="4604" max="4604" width="21.375" style="2" customWidth="1"/>
    <col min="4605" max="4605" width="6.25" style="2" customWidth="1"/>
    <col min="4606" max="4606" width="4.125" style="2" customWidth="1"/>
    <col min="4607" max="4607" width="6.25" style="2" customWidth="1"/>
    <col min="4608" max="4608" width="7.125" style="2" customWidth="1"/>
    <col min="4609" max="4609" width="0" style="2" hidden="1" customWidth="1"/>
    <col min="4610" max="4610" width="43.375" style="2" customWidth="1"/>
    <col min="4611" max="4611" width="3.375" style="2" customWidth="1"/>
    <col min="4612" max="4615" width="8.75" style="2" customWidth="1"/>
    <col min="4616" max="4616" width="13.625" style="2" customWidth="1"/>
    <col min="4617" max="4617" width="10.875" style="2" customWidth="1"/>
    <col min="4618" max="4618" width="5.125" style="2" customWidth="1"/>
    <col min="4619" max="4619" width="4.5" style="2" customWidth="1"/>
    <col min="4620" max="4620" width="24.375" style="2" customWidth="1"/>
    <col min="4621" max="4621" width="21.25" style="2" customWidth="1"/>
    <col min="4622" max="4622" width="10" style="2" customWidth="1"/>
    <col min="4623" max="4625" width="18" style="2" customWidth="1"/>
    <col min="4626" max="4857" width="9" style="2"/>
    <col min="4858" max="4858" width="4.125" style="2" customWidth="1"/>
    <col min="4859" max="4859" width="19.25" style="2" customWidth="1"/>
    <col min="4860" max="4860" width="21.375" style="2" customWidth="1"/>
    <col min="4861" max="4861" width="6.25" style="2" customWidth="1"/>
    <col min="4862" max="4862" width="4.125" style="2" customWidth="1"/>
    <col min="4863" max="4863" width="6.25" style="2" customWidth="1"/>
    <col min="4864" max="4864" width="7.125" style="2" customWidth="1"/>
    <col min="4865" max="4865" width="0" style="2" hidden="1" customWidth="1"/>
    <col min="4866" max="4866" width="43.375" style="2" customWidth="1"/>
    <col min="4867" max="4867" width="3.375" style="2" customWidth="1"/>
    <col min="4868" max="4871" width="8.75" style="2" customWidth="1"/>
    <col min="4872" max="4872" width="13.625" style="2" customWidth="1"/>
    <col min="4873" max="4873" width="10.875" style="2" customWidth="1"/>
    <col min="4874" max="4874" width="5.125" style="2" customWidth="1"/>
    <col min="4875" max="4875" width="4.5" style="2" customWidth="1"/>
    <col min="4876" max="4876" width="24.375" style="2" customWidth="1"/>
    <col min="4877" max="4877" width="21.25" style="2" customWidth="1"/>
    <col min="4878" max="4878" width="10" style="2" customWidth="1"/>
    <col min="4879" max="4881" width="18" style="2" customWidth="1"/>
    <col min="4882" max="5113" width="9" style="2"/>
    <col min="5114" max="5114" width="4.125" style="2" customWidth="1"/>
    <col min="5115" max="5115" width="19.25" style="2" customWidth="1"/>
    <col min="5116" max="5116" width="21.375" style="2" customWidth="1"/>
    <col min="5117" max="5117" width="6.25" style="2" customWidth="1"/>
    <col min="5118" max="5118" width="4.125" style="2" customWidth="1"/>
    <col min="5119" max="5119" width="6.25" style="2" customWidth="1"/>
    <col min="5120" max="5120" width="7.125" style="2" customWidth="1"/>
    <col min="5121" max="5121" width="0" style="2" hidden="1" customWidth="1"/>
    <col min="5122" max="5122" width="43.375" style="2" customWidth="1"/>
    <col min="5123" max="5123" width="3.375" style="2" customWidth="1"/>
    <col min="5124" max="5127" width="8.75" style="2" customWidth="1"/>
    <col min="5128" max="5128" width="13.625" style="2" customWidth="1"/>
    <col min="5129" max="5129" width="10.875" style="2" customWidth="1"/>
    <col min="5130" max="5130" width="5.125" style="2" customWidth="1"/>
    <col min="5131" max="5131" width="4.5" style="2" customWidth="1"/>
    <col min="5132" max="5132" width="24.375" style="2" customWidth="1"/>
    <col min="5133" max="5133" width="21.25" style="2" customWidth="1"/>
    <col min="5134" max="5134" width="10" style="2" customWidth="1"/>
    <col min="5135" max="5137" width="18" style="2" customWidth="1"/>
    <col min="5138" max="5369" width="9" style="2"/>
    <col min="5370" max="5370" width="4.125" style="2" customWidth="1"/>
    <col min="5371" max="5371" width="19.25" style="2" customWidth="1"/>
    <col min="5372" max="5372" width="21.375" style="2" customWidth="1"/>
    <col min="5373" max="5373" width="6.25" style="2" customWidth="1"/>
    <col min="5374" max="5374" width="4.125" style="2" customWidth="1"/>
    <col min="5375" max="5375" width="6.25" style="2" customWidth="1"/>
    <col min="5376" max="5376" width="7.125" style="2" customWidth="1"/>
    <col min="5377" max="5377" width="0" style="2" hidden="1" customWidth="1"/>
    <col min="5378" max="5378" width="43.375" style="2" customWidth="1"/>
    <col min="5379" max="5379" width="3.375" style="2" customWidth="1"/>
    <col min="5380" max="5383" width="8.75" style="2" customWidth="1"/>
    <col min="5384" max="5384" width="13.625" style="2" customWidth="1"/>
    <col min="5385" max="5385" width="10.875" style="2" customWidth="1"/>
    <col min="5386" max="5386" width="5.125" style="2" customWidth="1"/>
    <col min="5387" max="5387" width="4.5" style="2" customWidth="1"/>
    <col min="5388" max="5388" width="24.375" style="2" customWidth="1"/>
    <col min="5389" max="5389" width="21.25" style="2" customWidth="1"/>
    <col min="5390" max="5390" width="10" style="2" customWidth="1"/>
    <col min="5391" max="5393" width="18" style="2" customWidth="1"/>
    <col min="5394" max="5625" width="9" style="2"/>
    <col min="5626" max="5626" width="4.125" style="2" customWidth="1"/>
    <col min="5627" max="5627" width="19.25" style="2" customWidth="1"/>
    <col min="5628" max="5628" width="21.375" style="2" customWidth="1"/>
    <col min="5629" max="5629" width="6.25" style="2" customWidth="1"/>
    <col min="5630" max="5630" width="4.125" style="2" customWidth="1"/>
    <col min="5631" max="5631" width="6.25" style="2" customWidth="1"/>
    <col min="5632" max="5632" width="7.125" style="2" customWidth="1"/>
    <col min="5633" max="5633" width="0" style="2" hidden="1" customWidth="1"/>
    <col min="5634" max="5634" width="43.375" style="2" customWidth="1"/>
    <col min="5635" max="5635" width="3.375" style="2" customWidth="1"/>
    <col min="5636" max="5639" width="8.75" style="2" customWidth="1"/>
    <col min="5640" max="5640" width="13.625" style="2" customWidth="1"/>
    <col min="5641" max="5641" width="10.875" style="2" customWidth="1"/>
    <col min="5642" max="5642" width="5.125" style="2" customWidth="1"/>
    <col min="5643" max="5643" width="4.5" style="2" customWidth="1"/>
    <col min="5644" max="5644" width="24.375" style="2" customWidth="1"/>
    <col min="5645" max="5645" width="21.25" style="2" customWidth="1"/>
    <col min="5646" max="5646" width="10" style="2" customWidth="1"/>
    <col min="5647" max="5649" width="18" style="2" customWidth="1"/>
    <col min="5650" max="5881" width="9" style="2"/>
    <col min="5882" max="5882" width="4.125" style="2" customWidth="1"/>
    <col min="5883" max="5883" width="19.25" style="2" customWidth="1"/>
    <col min="5884" max="5884" width="21.375" style="2" customWidth="1"/>
    <col min="5885" max="5885" width="6.25" style="2" customWidth="1"/>
    <col min="5886" max="5886" width="4.125" style="2" customWidth="1"/>
    <col min="5887" max="5887" width="6.25" style="2" customWidth="1"/>
    <col min="5888" max="5888" width="7.125" style="2" customWidth="1"/>
    <col min="5889" max="5889" width="0" style="2" hidden="1" customWidth="1"/>
    <col min="5890" max="5890" width="43.375" style="2" customWidth="1"/>
    <col min="5891" max="5891" width="3.375" style="2" customWidth="1"/>
    <col min="5892" max="5895" width="8.75" style="2" customWidth="1"/>
    <col min="5896" max="5896" width="13.625" style="2" customWidth="1"/>
    <col min="5897" max="5897" width="10.875" style="2" customWidth="1"/>
    <col min="5898" max="5898" width="5.125" style="2" customWidth="1"/>
    <col min="5899" max="5899" width="4.5" style="2" customWidth="1"/>
    <col min="5900" max="5900" width="24.375" style="2" customWidth="1"/>
    <col min="5901" max="5901" width="21.25" style="2" customWidth="1"/>
    <col min="5902" max="5902" width="10" style="2" customWidth="1"/>
    <col min="5903" max="5905" width="18" style="2" customWidth="1"/>
    <col min="5906" max="6137" width="9" style="2"/>
    <col min="6138" max="6138" width="4.125" style="2" customWidth="1"/>
    <col min="6139" max="6139" width="19.25" style="2" customWidth="1"/>
    <col min="6140" max="6140" width="21.375" style="2" customWidth="1"/>
    <col min="6141" max="6141" width="6.25" style="2" customWidth="1"/>
    <col min="6142" max="6142" width="4.125" style="2" customWidth="1"/>
    <col min="6143" max="6143" width="6.25" style="2" customWidth="1"/>
    <col min="6144" max="6144" width="7.125" style="2" customWidth="1"/>
    <col min="6145" max="6145" width="0" style="2" hidden="1" customWidth="1"/>
    <col min="6146" max="6146" width="43.375" style="2" customWidth="1"/>
    <col min="6147" max="6147" width="3.375" style="2" customWidth="1"/>
    <col min="6148" max="6151" width="8.75" style="2" customWidth="1"/>
    <col min="6152" max="6152" width="13.625" style="2" customWidth="1"/>
    <col min="6153" max="6153" width="10.875" style="2" customWidth="1"/>
    <col min="6154" max="6154" width="5.125" style="2" customWidth="1"/>
    <col min="6155" max="6155" width="4.5" style="2" customWidth="1"/>
    <col min="6156" max="6156" width="24.375" style="2" customWidth="1"/>
    <col min="6157" max="6157" width="21.25" style="2" customWidth="1"/>
    <col min="6158" max="6158" width="10" style="2" customWidth="1"/>
    <col min="6159" max="6161" width="18" style="2" customWidth="1"/>
    <col min="6162" max="6393" width="9" style="2"/>
    <col min="6394" max="6394" width="4.125" style="2" customWidth="1"/>
    <col min="6395" max="6395" width="19.25" style="2" customWidth="1"/>
    <col min="6396" max="6396" width="21.375" style="2" customWidth="1"/>
    <col min="6397" max="6397" width="6.25" style="2" customWidth="1"/>
    <col min="6398" max="6398" width="4.125" style="2" customWidth="1"/>
    <col min="6399" max="6399" width="6.25" style="2" customWidth="1"/>
    <col min="6400" max="6400" width="7.125" style="2" customWidth="1"/>
    <col min="6401" max="6401" width="0" style="2" hidden="1" customWidth="1"/>
    <col min="6402" max="6402" width="43.375" style="2" customWidth="1"/>
    <col min="6403" max="6403" width="3.375" style="2" customWidth="1"/>
    <col min="6404" max="6407" width="8.75" style="2" customWidth="1"/>
    <col min="6408" max="6408" width="13.625" style="2" customWidth="1"/>
    <col min="6409" max="6409" width="10.875" style="2" customWidth="1"/>
    <col min="6410" max="6410" width="5.125" style="2" customWidth="1"/>
    <col min="6411" max="6411" width="4.5" style="2" customWidth="1"/>
    <col min="6412" max="6412" width="24.375" style="2" customWidth="1"/>
    <col min="6413" max="6413" width="21.25" style="2" customWidth="1"/>
    <col min="6414" max="6414" width="10" style="2" customWidth="1"/>
    <col min="6415" max="6417" width="18" style="2" customWidth="1"/>
    <col min="6418" max="6649" width="9" style="2"/>
    <col min="6650" max="6650" width="4.125" style="2" customWidth="1"/>
    <col min="6651" max="6651" width="19.25" style="2" customWidth="1"/>
    <col min="6652" max="6652" width="21.375" style="2" customWidth="1"/>
    <col min="6653" max="6653" width="6.25" style="2" customWidth="1"/>
    <col min="6654" max="6654" width="4.125" style="2" customWidth="1"/>
    <col min="6655" max="6655" width="6.25" style="2" customWidth="1"/>
    <col min="6656" max="6656" width="7.125" style="2" customWidth="1"/>
    <col min="6657" max="6657" width="0" style="2" hidden="1" customWidth="1"/>
    <col min="6658" max="6658" width="43.375" style="2" customWidth="1"/>
    <col min="6659" max="6659" width="3.375" style="2" customWidth="1"/>
    <col min="6660" max="6663" width="8.75" style="2" customWidth="1"/>
    <col min="6664" max="6664" width="13.625" style="2" customWidth="1"/>
    <col min="6665" max="6665" width="10.875" style="2" customWidth="1"/>
    <col min="6666" max="6666" width="5.125" style="2" customWidth="1"/>
    <col min="6667" max="6667" width="4.5" style="2" customWidth="1"/>
    <col min="6668" max="6668" width="24.375" style="2" customWidth="1"/>
    <col min="6669" max="6669" width="21.25" style="2" customWidth="1"/>
    <col min="6670" max="6670" width="10" style="2" customWidth="1"/>
    <col min="6671" max="6673" width="18" style="2" customWidth="1"/>
    <col min="6674" max="6905" width="9" style="2"/>
    <col min="6906" max="6906" width="4.125" style="2" customWidth="1"/>
    <col min="6907" max="6907" width="19.25" style="2" customWidth="1"/>
    <col min="6908" max="6908" width="21.375" style="2" customWidth="1"/>
    <col min="6909" max="6909" width="6.25" style="2" customWidth="1"/>
    <col min="6910" max="6910" width="4.125" style="2" customWidth="1"/>
    <col min="6911" max="6911" width="6.25" style="2" customWidth="1"/>
    <col min="6912" max="6912" width="7.125" style="2" customWidth="1"/>
    <col min="6913" max="6913" width="0" style="2" hidden="1" customWidth="1"/>
    <col min="6914" max="6914" width="43.375" style="2" customWidth="1"/>
    <col min="6915" max="6915" width="3.375" style="2" customWidth="1"/>
    <col min="6916" max="6919" width="8.75" style="2" customWidth="1"/>
    <col min="6920" max="6920" width="13.625" style="2" customWidth="1"/>
    <col min="6921" max="6921" width="10.875" style="2" customWidth="1"/>
    <col min="6922" max="6922" width="5.125" style="2" customWidth="1"/>
    <col min="6923" max="6923" width="4.5" style="2" customWidth="1"/>
    <col min="6924" max="6924" width="24.375" style="2" customWidth="1"/>
    <col min="6925" max="6925" width="21.25" style="2" customWidth="1"/>
    <col min="6926" max="6926" width="10" style="2" customWidth="1"/>
    <col min="6927" max="6929" width="18" style="2" customWidth="1"/>
    <col min="6930" max="7161" width="9" style="2"/>
    <col min="7162" max="7162" width="4.125" style="2" customWidth="1"/>
    <col min="7163" max="7163" width="19.25" style="2" customWidth="1"/>
    <col min="7164" max="7164" width="21.375" style="2" customWidth="1"/>
    <col min="7165" max="7165" width="6.25" style="2" customWidth="1"/>
    <col min="7166" max="7166" width="4.125" style="2" customWidth="1"/>
    <col min="7167" max="7167" width="6.25" style="2" customWidth="1"/>
    <col min="7168" max="7168" width="7.125" style="2" customWidth="1"/>
    <col min="7169" max="7169" width="0" style="2" hidden="1" customWidth="1"/>
    <col min="7170" max="7170" width="43.375" style="2" customWidth="1"/>
    <col min="7171" max="7171" width="3.375" style="2" customWidth="1"/>
    <col min="7172" max="7175" width="8.75" style="2" customWidth="1"/>
    <col min="7176" max="7176" width="13.625" style="2" customWidth="1"/>
    <col min="7177" max="7177" width="10.875" style="2" customWidth="1"/>
    <col min="7178" max="7178" width="5.125" style="2" customWidth="1"/>
    <col min="7179" max="7179" width="4.5" style="2" customWidth="1"/>
    <col min="7180" max="7180" width="24.375" style="2" customWidth="1"/>
    <col min="7181" max="7181" width="21.25" style="2" customWidth="1"/>
    <col min="7182" max="7182" width="10" style="2" customWidth="1"/>
    <col min="7183" max="7185" width="18" style="2" customWidth="1"/>
    <col min="7186" max="7417" width="9" style="2"/>
    <col min="7418" max="7418" width="4.125" style="2" customWidth="1"/>
    <col min="7419" max="7419" width="19.25" style="2" customWidth="1"/>
    <col min="7420" max="7420" width="21.375" style="2" customWidth="1"/>
    <col min="7421" max="7421" width="6.25" style="2" customWidth="1"/>
    <col min="7422" max="7422" width="4.125" style="2" customWidth="1"/>
    <col min="7423" max="7423" width="6.25" style="2" customWidth="1"/>
    <col min="7424" max="7424" width="7.125" style="2" customWidth="1"/>
    <col min="7425" max="7425" width="0" style="2" hidden="1" customWidth="1"/>
    <col min="7426" max="7426" width="43.375" style="2" customWidth="1"/>
    <col min="7427" max="7427" width="3.375" style="2" customWidth="1"/>
    <col min="7428" max="7431" width="8.75" style="2" customWidth="1"/>
    <col min="7432" max="7432" width="13.625" style="2" customWidth="1"/>
    <col min="7433" max="7433" width="10.875" style="2" customWidth="1"/>
    <col min="7434" max="7434" width="5.125" style="2" customWidth="1"/>
    <col min="7435" max="7435" width="4.5" style="2" customWidth="1"/>
    <col min="7436" max="7436" width="24.375" style="2" customWidth="1"/>
    <col min="7437" max="7437" width="21.25" style="2" customWidth="1"/>
    <col min="7438" max="7438" width="10" style="2" customWidth="1"/>
    <col min="7439" max="7441" width="18" style="2" customWidth="1"/>
    <col min="7442" max="7673" width="9" style="2"/>
    <col min="7674" max="7674" width="4.125" style="2" customWidth="1"/>
    <col min="7675" max="7675" width="19.25" style="2" customWidth="1"/>
    <col min="7676" max="7676" width="21.375" style="2" customWidth="1"/>
    <col min="7677" max="7677" width="6.25" style="2" customWidth="1"/>
    <col min="7678" max="7678" width="4.125" style="2" customWidth="1"/>
    <col min="7679" max="7679" width="6.25" style="2" customWidth="1"/>
    <col min="7680" max="7680" width="7.125" style="2" customWidth="1"/>
    <col min="7681" max="7681" width="0" style="2" hidden="1" customWidth="1"/>
    <col min="7682" max="7682" width="43.375" style="2" customWidth="1"/>
    <col min="7683" max="7683" width="3.375" style="2" customWidth="1"/>
    <col min="7684" max="7687" width="8.75" style="2" customWidth="1"/>
    <col min="7688" max="7688" width="13.625" style="2" customWidth="1"/>
    <col min="7689" max="7689" width="10.875" style="2" customWidth="1"/>
    <col min="7690" max="7690" width="5.125" style="2" customWidth="1"/>
    <col min="7691" max="7691" width="4.5" style="2" customWidth="1"/>
    <col min="7692" max="7692" width="24.375" style="2" customWidth="1"/>
    <col min="7693" max="7693" width="21.25" style="2" customWidth="1"/>
    <col min="7694" max="7694" width="10" style="2" customWidth="1"/>
    <col min="7695" max="7697" width="18" style="2" customWidth="1"/>
    <col min="7698" max="7929" width="9" style="2"/>
    <col min="7930" max="7930" width="4.125" style="2" customWidth="1"/>
    <col min="7931" max="7931" width="19.25" style="2" customWidth="1"/>
    <col min="7932" max="7932" width="21.375" style="2" customWidth="1"/>
    <col min="7933" max="7933" width="6.25" style="2" customWidth="1"/>
    <col min="7934" max="7934" width="4.125" style="2" customWidth="1"/>
    <col min="7935" max="7935" width="6.25" style="2" customWidth="1"/>
    <col min="7936" max="7936" width="7.125" style="2" customWidth="1"/>
    <col min="7937" max="7937" width="0" style="2" hidden="1" customWidth="1"/>
    <col min="7938" max="7938" width="43.375" style="2" customWidth="1"/>
    <col min="7939" max="7939" width="3.375" style="2" customWidth="1"/>
    <col min="7940" max="7943" width="8.75" style="2" customWidth="1"/>
    <col min="7944" max="7944" width="13.625" style="2" customWidth="1"/>
    <col min="7945" max="7945" width="10.875" style="2" customWidth="1"/>
    <col min="7946" max="7946" width="5.125" style="2" customWidth="1"/>
    <col min="7947" max="7947" width="4.5" style="2" customWidth="1"/>
    <col min="7948" max="7948" width="24.375" style="2" customWidth="1"/>
    <col min="7949" max="7949" width="21.25" style="2" customWidth="1"/>
    <col min="7950" max="7950" width="10" style="2" customWidth="1"/>
    <col min="7951" max="7953" width="18" style="2" customWidth="1"/>
    <col min="7954" max="8185" width="9" style="2"/>
    <col min="8186" max="8186" width="4.125" style="2" customWidth="1"/>
    <col min="8187" max="8187" width="19.25" style="2" customWidth="1"/>
    <col min="8188" max="8188" width="21.375" style="2" customWidth="1"/>
    <col min="8189" max="8189" width="6.25" style="2" customWidth="1"/>
    <col min="8190" max="8190" width="4.125" style="2" customWidth="1"/>
    <col min="8191" max="8191" width="6.25" style="2" customWidth="1"/>
    <col min="8192" max="8192" width="7.125" style="2" customWidth="1"/>
    <col min="8193" max="8193" width="0" style="2" hidden="1" customWidth="1"/>
    <col min="8194" max="8194" width="43.375" style="2" customWidth="1"/>
    <col min="8195" max="8195" width="3.375" style="2" customWidth="1"/>
    <col min="8196" max="8199" width="8.75" style="2" customWidth="1"/>
    <col min="8200" max="8200" width="13.625" style="2" customWidth="1"/>
    <col min="8201" max="8201" width="10.875" style="2" customWidth="1"/>
    <col min="8202" max="8202" width="5.125" style="2" customWidth="1"/>
    <col min="8203" max="8203" width="4.5" style="2" customWidth="1"/>
    <col min="8204" max="8204" width="24.375" style="2" customWidth="1"/>
    <col min="8205" max="8205" width="21.25" style="2" customWidth="1"/>
    <col min="8206" max="8206" width="10" style="2" customWidth="1"/>
    <col min="8207" max="8209" width="18" style="2" customWidth="1"/>
    <col min="8210" max="8441" width="9" style="2"/>
    <col min="8442" max="8442" width="4.125" style="2" customWidth="1"/>
    <col min="8443" max="8443" width="19.25" style="2" customWidth="1"/>
    <col min="8444" max="8444" width="21.375" style="2" customWidth="1"/>
    <col min="8445" max="8445" width="6.25" style="2" customWidth="1"/>
    <col min="8446" max="8446" width="4.125" style="2" customWidth="1"/>
    <col min="8447" max="8447" width="6.25" style="2" customWidth="1"/>
    <col min="8448" max="8448" width="7.125" style="2" customWidth="1"/>
    <col min="8449" max="8449" width="0" style="2" hidden="1" customWidth="1"/>
    <col min="8450" max="8450" width="43.375" style="2" customWidth="1"/>
    <col min="8451" max="8451" width="3.375" style="2" customWidth="1"/>
    <col min="8452" max="8455" width="8.75" style="2" customWidth="1"/>
    <col min="8456" max="8456" width="13.625" style="2" customWidth="1"/>
    <col min="8457" max="8457" width="10.875" style="2" customWidth="1"/>
    <col min="8458" max="8458" width="5.125" style="2" customWidth="1"/>
    <col min="8459" max="8459" width="4.5" style="2" customWidth="1"/>
    <col min="8460" max="8460" width="24.375" style="2" customWidth="1"/>
    <col min="8461" max="8461" width="21.25" style="2" customWidth="1"/>
    <col min="8462" max="8462" width="10" style="2" customWidth="1"/>
    <col min="8463" max="8465" width="18" style="2" customWidth="1"/>
    <col min="8466" max="8697" width="9" style="2"/>
    <col min="8698" max="8698" width="4.125" style="2" customWidth="1"/>
    <col min="8699" max="8699" width="19.25" style="2" customWidth="1"/>
    <col min="8700" max="8700" width="21.375" style="2" customWidth="1"/>
    <col min="8701" max="8701" width="6.25" style="2" customWidth="1"/>
    <col min="8702" max="8702" width="4.125" style="2" customWidth="1"/>
    <col min="8703" max="8703" width="6.25" style="2" customWidth="1"/>
    <col min="8704" max="8704" width="7.125" style="2" customWidth="1"/>
    <col min="8705" max="8705" width="0" style="2" hidden="1" customWidth="1"/>
    <col min="8706" max="8706" width="43.375" style="2" customWidth="1"/>
    <col min="8707" max="8707" width="3.375" style="2" customWidth="1"/>
    <col min="8708" max="8711" width="8.75" style="2" customWidth="1"/>
    <col min="8712" max="8712" width="13.625" style="2" customWidth="1"/>
    <col min="8713" max="8713" width="10.875" style="2" customWidth="1"/>
    <col min="8714" max="8714" width="5.125" style="2" customWidth="1"/>
    <col min="8715" max="8715" width="4.5" style="2" customWidth="1"/>
    <col min="8716" max="8716" width="24.375" style="2" customWidth="1"/>
    <col min="8717" max="8717" width="21.25" style="2" customWidth="1"/>
    <col min="8718" max="8718" width="10" style="2" customWidth="1"/>
    <col min="8719" max="8721" width="18" style="2" customWidth="1"/>
    <col min="8722" max="8953" width="9" style="2"/>
    <col min="8954" max="8954" width="4.125" style="2" customWidth="1"/>
    <col min="8955" max="8955" width="19.25" style="2" customWidth="1"/>
    <col min="8956" max="8956" width="21.375" style="2" customWidth="1"/>
    <col min="8957" max="8957" width="6.25" style="2" customWidth="1"/>
    <col min="8958" max="8958" width="4.125" style="2" customWidth="1"/>
    <col min="8959" max="8959" width="6.25" style="2" customWidth="1"/>
    <col min="8960" max="8960" width="7.125" style="2" customWidth="1"/>
    <col min="8961" max="8961" width="0" style="2" hidden="1" customWidth="1"/>
    <col min="8962" max="8962" width="43.375" style="2" customWidth="1"/>
    <col min="8963" max="8963" width="3.375" style="2" customWidth="1"/>
    <col min="8964" max="8967" width="8.75" style="2" customWidth="1"/>
    <col min="8968" max="8968" width="13.625" style="2" customWidth="1"/>
    <col min="8969" max="8969" width="10.875" style="2" customWidth="1"/>
    <col min="8970" max="8970" width="5.125" style="2" customWidth="1"/>
    <col min="8971" max="8971" width="4.5" style="2" customWidth="1"/>
    <col min="8972" max="8972" width="24.375" style="2" customWidth="1"/>
    <col min="8973" max="8973" width="21.25" style="2" customWidth="1"/>
    <col min="8974" max="8974" width="10" style="2" customWidth="1"/>
    <col min="8975" max="8977" width="18" style="2" customWidth="1"/>
    <col min="8978" max="9209" width="9" style="2"/>
    <col min="9210" max="9210" width="4.125" style="2" customWidth="1"/>
    <col min="9211" max="9211" width="19.25" style="2" customWidth="1"/>
    <col min="9212" max="9212" width="21.375" style="2" customWidth="1"/>
    <col min="9213" max="9213" width="6.25" style="2" customWidth="1"/>
    <col min="9214" max="9214" width="4.125" style="2" customWidth="1"/>
    <col min="9215" max="9215" width="6.25" style="2" customWidth="1"/>
    <col min="9216" max="9216" width="7.125" style="2" customWidth="1"/>
    <col min="9217" max="9217" width="0" style="2" hidden="1" customWidth="1"/>
    <col min="9218" max="9218" width="43.375" style="2" customWidth="1"/>
    <col min="9219" max="9219" width="3.375" style="2" customWidth="1"/>
    <col min="9220" max="9223" width="8.75" style="2" customWidth="1"/>
    <col min="9224" max="9224" width="13.625" style="2" customWidth="1"/>
    <col min="9225" max="9225" width="10.875" style="2" customWidth="1"/>
    <col min="9226" max="9226" width="5.125" style="2" customWidth="1"/>
    <col min="9227" max="9227" width="4.5" style="2" customWidth="1"/>
    <col min="9228" max="9228" width="24.375" style="2" customWidth="1"/>
    <col min="9229" max="9229" width="21.25" style="2" customWidth="1"/>
    <col min="9230" max="9230" width="10" style="2" customWidth="1"/>
    <col min="9231" max="9233" width="18" style="2" customWidth="1"/>
    <col min="9234" max="9465" width="9" style="2"/>
    <col min="9466" max="9466" width="4.125" style="2" customWidth="1"/>
    <col min="9467" max="9467" width="19.25" style="2" customWidth="1"/>
    <col min="9468" max="9468" width="21.375" style="2" customWidth="1"/>
    <col min="9469" max="9469" width="6.25" style="2" customWidth="1"/>
    <col min="9470" max="9470" width="4.125" style="2" customWidth="1"/>
    <col min="9471" max="9471" width="6.25" style="2" customWidth="1"/>
    <col min="9472" max="9472" width="7.125" style="2" customWidth="1"/>
    <col min="9473" max="9473" width="0" style="2" hidden="1" customWidth="1"/>
    <col min="9474" max="9474" width="43.375" style="2" customWidth="1"/>
    <col min="9475" max="9475" width="3.375" style="2" customWidth="1"/>
    <col min="9476" max="9479" width="8.75" style="2" customWidth="1"/>
    <col min="9480" max="9480" width="13.625" style="2" customWidth="1"/>
    <col min="9481" max="9481" width="10.875" style="2" customWidth="1"/>
    <col min="9482" max="9482" width="5.125" style="2" customWidth="1"/>
    <col min="9483" max="9483" width="4.5" style="2" customWidth="1"/>
    <col min="9484" max="9484" width="24.375" style="2" customWidth="1"/>
    <col min="9485" max="9485" width="21.25" style="2" customWidth="1"/>
    <col min="9486" max="9486" width="10" style="2" customWidth="1"/>
    <col min="9487" max="9489" width="18" style="2" customWidth="1"/>
    <col min="9490" max="9721" width="9" style="2"/>
    <col min="9722" max="9722" width="4.125" style="2" customWidth="1"/>
    <col min="9723" max="9723" width="19.25" style="2" customWidth="1"/>
    <col min="9724" max="9724" width="21.375" style="2" customWidth="1"/>
    <col min="9725" max="9725" width="6.25" style="2" customWidth="1"/>
    <col min="9726" max="9726" width="4.125" style="2" customWidth="1"/>
    <col min="9727" max="9727" width="6.25" style="2" customWidth="1"/>
    <col min="9728" max="9728" width="7.125" style="2" customWidth="1"/>
    <col min="9729" max="9729" width="0" style="2" hidden="1" customWidth="1"/>
    <col min="9730" max="9730" width="43.375" style="2" customWidth="1"/>
    <col min="9731" max="9731" width="3.375" style="2" customWidth="1"/>
    <col min="9732" max="9735" width="8.75" style="2" customWidth="1"/>
    <col min="9736" max="9736" width="13.625" style="2" customWidth="1"/>
    <col min="9737" max="9737" width="10.875" style="2" customWidth="1"/>
    <col min="9738" max="9738" width="5.125" style="2" customWidth="1"/>
    <col min="9739" max="9739" width="4.5" style="2" customWidth="1"/>
    <col min="9740" max="9740" width="24.375" style="2" customWidth="1"/>
    <col min="9741" max="9741" width="21.25" style="2" customWidth="1"/>
    <col min="9742" max="9742" width="10" style="2" customWidth="1"/>
    <col min="9743" max="9745" width="18" style="2" customWidth="1"/>
    <col min="9746" max="9977" width="9" style="2"/>
    <col min="9978" max="9978" width="4.125" style="2" customWidth="1"/>
    <col min="9979" max="9979" width="19.25" style="2" customWidth="1"/>
    <col min="9980" max="9980" width="21.375" style="2" customWidth="1"/>
    <col min="9981" max="9981" width="6.25" style="2" customWidth="1"/>
    <col min="9982" max="9982" width="4.125" style="2" customWidth="1"/>
    <col min="9983" max="9983" width="6.25" style="2" customWidth="1"/>
    <col min="9984" max="9984" width="7.125" style="2" customWidth="1"/>
    <col min="9985" max="9985" width="0" style="2" hidden="1" customWidth="1"/>
    <col min="9986" max="9986" width="43.375" style="2" customWidth="1"/>
    <col min="9987" max="9987" width="3.375" style="2" customWidth="1"/>
    <col min="9988" max="9991" width="8.75" style="2" customWidth="1"/>
    <col min="9992" max="9992" width="13.625" style="2" customWidth="1"/>
    <col min="9993" max="9993" width="10.875" style="2" customWidth="1"/>
    <col min="9994" max="9994" width="5.125" style="2" customWidth="1"/>
    <col min="9995" max="9995" width="4.5" style="2" customWidth="1"/>
    <col min="9996" max="9996" width="24.375" style="2" customWidth="1"/>
    <col min="9997" max="9997" width="21.25" style="2" customWidth="1"/>
    <col min="9998" max="9998" width="10" style="2" customWidth="1"/>
    <col min="9999" max="10001" width="18" style="2" customWidth="1"/>
    <col min="10002" max="10233" width="9" style="2"/>
    <col min="10234" max="10234" width="4.125" style="2" customWidth="1"/>
    <col min="10235" max="10235" width="19.25" style="2" customWidth="1"/>
    <col min="10236" max="10236" width="21.375" style="2" customWidth="1"/>
    <col min="10237" max="10237" width="6.25" style="2" customWidth="1"/>
    <col min="10238" max="10238" width="4.125" style="2" customWidth="1"/>
    <col min="10239" max="10239" width="6.25" style="2" customWidth="1"/>
    <col min="10240" max="10240" width="7.125" style="2" customWidth="1"/>
    <col min="10241" max="10241" width="0" style="2" hidden="1" customWidth="1"/>
    <col min="10242" max="10242" width="43.375" style="2" customWidth="1"/>
    <col min="10243" max="10243" width="3.375" style="2" customWidth="1"/>
    <col min="10244" max="10247" width="8.75" style="2" customWidth="1"/>
    <col min="10248" max="10248" width="13.625" style="2" customWidth="1"/>
    <col min="10249" max="10249" width="10.875" style="2" customWidth="1"/>
    <col min="10250" max="10250" width="5.125" style="2" customWidth="1"/>
    <col min="10251" max="10251" width="4.5" style="2" customWidth="1"/>
    <col min="10252" max="10252" width="24.375" style="2" customWidth="1"/>
    <col min="10253" max="10253" width="21.25" style="2" customWidth="1"/>
    <col min="10254" max="10254" width="10" style="2" customWidth="1"/>
    <col min="10255" max="10257" width="18" style="2" customWidth="1"/>
    <col min="10258" max="10489" width="9" style="2"/>
    <col min="10490" max="10490" width="4.125" style="2" customWidth="1"/>
    <col min="10491" max="10491" width="19.25" style="2" customWidth="1"/>
    <col min="10492" max="10492" width="21.375" style="2" customWidth="1"/>
    <col min="10493" max="10493" width="6.25" style="2" customWidth="1"/>
    <col min="10494" max="10494" width="4.125" style="2" customWidth="1"/>
    <col min="10495" max="10495" width="6.25" style="2" customWidth="1"/>
    <col min="10496" max="10496" width="7.125" style="2" customWidth="1"/>
    <col min="10497" max="10497" width="0" style="2" hidden="1" customWidth="1"/>
    <col min="10498" max="10498" width="43.375" style="2" customWidth="1"/>
    <col min="10499" max="10499" width="3.375" style="2" customWidth="1"/>
    <col min="10500" max="10503" width="8.75" style="2" customWidth="1"/>
    <col min="10504" max="10504" width="13.625" style="2" customWidth="1"/>
    <col min="10505" max="10505" width="10.875" style="2" customWidth="1"/>
    <col min="10506" max="10506" width="5.125" style="2" customWidth="1"/>
    <col min="10507" max="10507" width="4.5" style="2" customWidth="1"/>
    <col min="10508" max="10508" width="24.375" style="2" customWidth="1"/>
    <col min="10509" max="10509" width="21.25" style="2" customWidth="1"/>
    <col min="10510" max="10510" width="10" style="2" customWidth="1"/>
    <col min="10511" max="10513" width="18" style="2" customWidth="1"/>
    <col min="10514" max="10745" width="9" style="2"/>
    <col min="10746" max="10746" width="4.125" style="2" customWidth="1"/>
    <col min="10747" max="10747" width="19.25" style="2" customWidth="1"/>
    <col min="10748" max="10748" width="21.375" style="2" customWidth="1"/>
    <col min="10749" max="10749" width="6.25" style="2" customWidth="1"/>
    <col min="10750" max="10750" width="4.125" style="2" customWidth="1"/>
    <col min="10751" max="10751" width="6.25" style="2" customWidth="1"/>
    <col min="10752" max="10752" width="7.125" style="2" customWidth="1"/>
    <col min="10753" max="10753" width="0" style="2" hidden="1" customWidth="1"/>
    <col min="10754" max="10754" width="43.375" style="2" customWidth="1"/>
    <col min="10755" max="10755" width="3.375" style="2" customWidth="1"/>
    <col min="10756" max="10759" width="8.75" style="2" customWidth="1"/>
    <col min="10760" max="10760" width="13.625" style="2" customWidth="1"/>
    <col min="10761" max="10761" width="10.875" style="2" customWidth="1"/>
    <col min="10762" max="10762" width="5.125" style="2" customWidth="1"/>
    <col min="10763" max="10763" width="4.5" style="2" customWidth="1"/>
    <col min="10764" max="10764" width="24.375" style="2" customWidth="1"/>
    <col min="10765" max="10765" width="21.25" style="2" customWidth="1"/>
    <col min="10766" max="10766" width="10" style="2" customWidth="1"/>
    <col min="10767" max="10769" width="18" style="2" customWidth="1"/>
    <col min="10770" max="11001" width="9" style="2"/>
    <col min="11002" max="11002" width="4.125" style="2" customWidth="1"/>
    <col min="11003" max="11003" width="19.25" style="2" customWidth="1"/>
    <col min="11004" max="11004" width="21.375" style="2" customWidth="1"/>
    <col min="11005" max="11005" width="6.25" style="2" customWidth="1"/>
    <col min="11006" max="11006" width="4.125" style="2" customWidth="1"/>
    <col min="11007" max="11007" width="6.25" style="2" customWidth="1"/>
    <col min="11008" max="11008" width="7.125" style="2" customWidth="1"/>
    <col min="11009" max="11009" width="0" style="2" hidden="1" customWidth="1"/>
    <col min="11010" max="11010" width="43.375" style="2" customWidth="1"/>
    <col min="11011" max="11011" width="3.375" style="2" customWidth="1"/>
    <col min="11012" max="11015" width="8.75" style="2" customWidth="1"/>
    <col min="11016" max="11016" width="13.625" style="2" customWidth="1"/>
    <col min="11017" max="11017" width="10.875" style="2" customWidth="1"/>
    <col min="11018" max="11018" width="5.125" style="2" customWidth="1"/>
    <col min="11019" max="11019" width="4.5" style="2" customWidth="1"/>
    <col min="11020" max="11020" width="24.375" style="2" customWidth="1"/>
    <col min="11021" max="11021" width="21.25" style="2" customWidth="1"/>
    <col min="11022" max="11022" width="10" style="2" customWidth="1"/>
    <col min="11023" max="11025" width="18" style="2" customWidth="1"/>
    <col min="11026" max="11257" width="9" style="2"/>
    <col min="11258" max="11258" width="4.125" style="2" customWidth="1"/>
    <col min="11259" max="11259" width="19.25" style="2" customWidth="1"/>
    <col min="11260" max="11260" width="21.375" style="2" customWidth="1"/>
    <col min="11261" max="11261" width="6.25" style="2" customWidth="1"/>
    <col min="11262" max="11262" width="4.125" style="2" customWidth="1"/>
    <col min="11263" max="11263" width="6.25" style="2" customWidth="1"/>
    <col min="11264" max="11264" width="7.125" style="2" customWidth="1"/>
    <col min="11265" max="11265" width="0" style="2" hidden="1" customWidth="1"/>
    <col min="11266" max="11266" width="43.375" style="2" customWidth="1"/>
    <col min="11267" max="11267" width="3.375" style="2" customWidth="1"/>
    <col min="11268" max="11271" width="8.75" style="2" customWidth="1"/>
    <col min="11272" max="11272" width="13.625" style="2" customWidth="1"/>
    <col min="11273" max="11273" width="10.875" style="2" customWidth="1"/>
    <col min="11274" max="11274" width="5.125" style="2" customWidth="1"/>
    <col min="11275" max="11275" width="4.5" style="2" customWidth="1"/>
    <col min="11276" max="11276" width="24.375" style="2" customWidth="1"/>
    <col min="11277" max="11277" width="21.25" style="2" customWidth="1"/>
    <col min="11278" max="11278" width="10" style="2" customWidth="1"/>
    <col min="11279" max="11281" width="18" style="2" customWidth="1"/>
    <col min="11282" max="11513" width="9" style="2"/>
    <col min="11514" max="11514" width="4.125" style="2" customWidth="1"/>
    <col min="11515" max="11515" width="19.25" style="2" customWidth="1"/>
    <col min="11516" max="11516" width="21.375" style="2" customWidth="1"/>
    <col min="11517" max="11517" width="6.25" style="2" customWidth="1"/>
    <col min="11518" max="11518" width="4.125" style="2" customWidth="1"/>
    <col min="11519" max="11519" width="6.25" style="2" customWidth="1"/>
    <col min="11520" max="11520" width="7.125" style="2" customWidth="1"/>
    <col min="11521" max="11521" width="0" style="2" hidden="1" customWidth="1"/>
    <col min="11522" max="11522" width="43.375" style="2" customWidth="1"/>
    <col min="11523" max="11523" width="3.375" style="2" customWidth="1"/>
    <col min="11524" max="11527" width="8.75" style="2" customWidth="1"/>
    <col min="11528" max="11528" width="13.625" style="2" customWidth="1"/>
    <col min="11529" max="11529" width="10.875" style="2" customWidth="1"/>
    <col min="11530" max="11530" width="5.125" style="2" customWidth="1"/>
    <col min="11531" max="11531" width="4.5" style="2" customWidth="1"/>
    <col min="11532" max="11532" width="24.375" style="2" customWidth="1"/>
    <col min="11533" max="11533" width="21.25" style="2" customWidth="1"/>
    <col min="11534" max="11534" width="10" style="2" customWidth="1"/>
    <col min="11535" max="11537" width="18" style="2" customWidth="1"/>
    <col min="11538" max="11769" width="9" style="2"/>
    <col min="11770" max="11770" width="4.125" style="2" customWidth="1"/>
    <col min="11771" max="11771" width="19.25" style="2" customWidth="1"/>
    <col min="11772" max="11772" width="21.375" style="2" customWidth="1"/>
    <col min="11773" max="11773" width="6.25" style="2" customWidth="1"/>
    <col min="11774" max="11774" width="4.125" style="2" customWidth="1"/>
    <col min="11775" max="11775" width="6.25" style="2" customWidth="1"/>
    <col min="11776" max="11776" width="7.125" style="2" customWidth="1"/>
    <col min="11777" max="11777" width="0" style="2" hidden="1" customWidth="1"/>
    <col min="11778" max="11778" width="43.375" style="2" customWidth="1"/>
    <col min="11779" max="11779" width="3.375" style="2" customWidth="1"/>
    <col min="11780" max="11783" width="8.75" style="2" customWidth="1"/>
    <col min="11784" max="11784" width="13.625" style="2" customWidth="1"/>
    <col min="11785" max="11785" width="10.875" style="2" customWidth="1"/>
    <col min="11786" max="11786" width="5.125" style="2" customWidth="1"/>
    <col min="11787" max="11787" width="4.5" style="2" customWidth="1"/>
    <col min="11788" max="11788" width="24.375" style="2" customWidth="1"/>
    <col min="11789" max="11789" width="21.25" style="2" customWidth="1"/>
    <col min="11790" max="11790" width="10" style="2" customWidth="1"/>
    <col min="11791" max="11793" width="18" style="2" customWidth="1"/>
    <col min="11794" max="12025" width="9" style="2"/>
    <col min="12026" max="12026" width="4.125" style="2" customWidth="1"/>
    <col min="12027" max="12027" width="19.25" style="2" customWidth="1"/>
    <col min="12028" max="12028" width="21.375" style="2" customWidth="1"/>
    <col min="12029" max="12029" width="6.25" style="2" customWidth="1"/>
    <col min="12030" max="12030" width="4.125" style="2" customWidth="1"/>
    <col min="12031" max="12031" width="6.25" style="2" customWidth="1"/>
    <col min="12032" max="12032" width="7.125" style="2" customWidth="1"/>
    <col min="12033" max="12033" width="0" style="2" hidden="1" customWidth="1"/>
    <col min="12034" max="12034" width="43.375" style="2" customWidth="1"/>
    <col min="12035" max="12035" width="3.375" style="2" customWidth="1"/>
    <col min="12036" max="12039" width="8.75" style="2" customWidth="1"/>
    <col min="12040" max="12040" width="13.625" style="2" customWidth="1"/>
    <col min="12041" max="12041" width="10.875" style="2" customWidth="1"/>
    <col min="12042" max="12042" width="5.125" style="2" customWidth="1"/>
    <col min="12043" max="12043" width="4.5" style="2" customWidth="1"/>
    <col min="12044" max="12044" width="24.375" style="2" customWidth="1"/>
    <col min="12045" max="12045" width="21.25" style="2" customWidth="1"/>
    <col min="12046" max="12046" width="10" style="2" customWidth="1"/>
    <col min="12047" max="12049" width="18" style="2" customWidth="1"/>
    <col min="12050" max="12281" width="9" style="2"/>
    <col min="12282" max="12282" width="4.125" style="2" customWidth="1"/>
    <col min="12283" max="12283" width="19.25" style="2" customWidth="1"/>
    <col min="12284" max="12284" width="21.375" style="2" customWidth="1"/>
    <col min="12285" max="12285" width="6.25" style="2" customWidth="1"/>
    <col min="12286" max="12286" width="4.125" style="2" customWidth="1"/>
    <col min="12287" max="12287" width="6.25" style="2" customWidth="1"/>
    <col min="12288" max="12288" width="7.125" style="2" customWidth="1"/>
    <col min="12289" max="12289" width="0" style="2" hidden="1" customWidth="1"/>
    <col min="12290" max="12290" width="43.375" style="2" customWidth="1"/>
    <col min="12291" max="12291" width="3.375" style="2" customWidth="1"/>
    <col min="12292" max="12295" width="8.75" style="2" customWidth="1"/>
    <col min="12296" max="12296" width="13.625" style="2" customWidth="1"/>
    <col min="12297" max="12297" width="10.875" style="2" customWidth="1"/>
    <col min="12298" max="12298" width="5.125" style="2" customWidth="1"/>
    <col min="12299" max="12299" width="4.5" style="2" customWidth="1"/>
    <col min="12300" max="12300" width="24.375" style="2" customWidth="1"/>
    <col min="12301" max="12301" width="21.25" style="2" customWidth="1"/>
    <col min="12302" max="12302" width="10" style="2" customWidth="1"/>
    <col min="12303" max="12305" width="18" style="2" customWidth="1"/>
    <col min="12306" max="12537" width="9" style="2"/>
    <col min="12538" max="12538" width="4.125" style="2" customWidth="1"/>
    <col min="12539" max="12539" width="19.25" style="2" customWidth="1"/>
    <col min="12540" max="12540" width="21.375" style="2" customWidth="1"/>
    <col min="12541" max="12541" width="6.25" style="2" customWidth="1"/>
    <col min="12542" max="12542" width="4.125" style="2" customWidth="1"/>
    <col min="12543" max="12543" width="6.25" style="2" customWidth="1"/>
    <col min="12544" max="12544" width="7.125" style="2" customWidth="1"/>
    <col min="12545" max="12545" width="0" style="2" hidden="1" customWidth="1"/>
    <col min="12546" max="12546" width="43.375" style="2" customWidth="1"/>
    <col min="12547" max="12547" width="3.375" style="2" customWidth="1"/>
    <col min="12548" max="12551" width="8.75" style="2" customWidth="1"/>
    <col min="12552" max="12552" width="13.625" style="2" customWidth="1"/>
    <col min="12553" max="12553" width="10.875" style="2" customWidth="1"/>
    <col min="12554" max="12554" width="5.125" style="2" customWidth="1"/>
    <col min="12555" max="12555" width="4.5" style="2" customWidth="1"/>
    <col min="12556" max="12556" width="24.375" style="2" customWidth="1"/>
    <col min="12557" max="12557" width="21.25" style="2" customWidth="1"/>
    <col min="12558" max="12558" width="10" style="2" customWidth="1"/>
    <col min="12559" max="12561" width="18" style="2" customWidth="1"/>
    <col min="12562" max="12793" width="9" style="2"/>
    <col min="12794" max="12794" width="4.125" style="2" customWidth="1"/>
    <col min="12795" max="12795" width="19.25" style="2" customWidth="1"/>
    <col min="12796" max="12796" width="21.375" style="2" customWidth="1"/>
    <col min="12797" max="12797" width="6.25" style="2" customWidth="1"/>
    <col min="12798" max="12798" width="4.125" style="2" customWidth="1"/>
    <col min="12799" max="12799" width="6.25" style="2" customWidth="1"/>
    <col min="12800" max="12800" width="7.125" style="2" customWidth="1"/>
    <col min="12801" max="12801" width="0" style="2" hidden="1" customWidth="1"/>
    <col min="12802" max="12802" width="43.375" style="2" customWidth="1"/>
    <col min="12803" max="12803" width="3.375" style="2" customWidth="1"/>
    <col min="12804" max="12807" width="8.75" style="2" customWidth="1"/>
    <col min="12808" max="12808" width="13.625" style="2" customWidth="1"/>
    <col min="12809" max="12809" width="10.875" style="2" customWidth="1"/>
    <col min="12810" max="12810" width="5.125" style="2" customWidth="1"/>
    <col min="12811" max="12811" width="4.5" style="2" customWidth="1"/>
    <col min="12812" max="12812" width="24.375" style="2" customWidth="1"/>
    <col min="12813" max="12813" width="21.25" style="2" customWidth="1"/>
    <col min="12814" max="12814" width="10" style="2" customWidth="1"/>
    <col min="12815" max="12817" width="18" style="2" customWidth="1"/>
    <col min="12818" max="13049" width="9" style="2"/>
    <col min="13050" max="13050" width="4.125" style="2" customWidth="1"/>
    <col min="13051" max="13051" width="19.25" style="2" customWidth="1"/>
    <col min="13052" max="13052" width="21.375" style="2" customWidth="1"/>
    <col min="13053" max="13053" width="6.25" style="2" customWidth="1"/>
    <col min="13054" max="13054" width="4.125" style="2" customWidth="1"/>
    <col min="13055" max="13055" width="6.25" style="2" customWidth="1"/>
    <col min="13056" max="13056" width="7.125" style="2" customWidth="1"/>
    <col min="13057" max="13057" width="0" style="2" hidden="1" customWidth="1"/>
    <col min="13058" max="13058" width="43.375" style="2" customWidth="1"/>
    <col min="13059" max="13059" width="3.375" style="2" customWidth="1"/>
    <col min="13060" max="13063" width="8.75" style="2" customWidth="1"/>
    <col min="13064" max="13064" width="13.625" style="2" customWidth="1"/>
    <col min="13065" max="13065" width="10.875" style="2" customWidth="1"/>
    <col min="13066" max="13066" width="5.125" style="2" customWidth="1"/>
    <col min="13067" max="13067" width="4.5" style="2" customWidth="1"/>
    <col min="13068" max="13068" width="24.375" style="2" customWidth="1"/>
    <col min="13069" max="13069" width="21.25" style="2" customWidth="1"/>
    <col min="13070" max="13070" width="10" style="2" customWidth="1"/>
    <col min="13071" max="13073" width="18" style="2" customWidth="1"/>
    <col min="13074" max="13305" width="9" style="2"/>
    <col min="13306" max="13306" width="4.125" style="2" customWidth="1"/>
    <col min="13307" max="13307" width="19.25" style="2" customWidth="1"/>
    <col min="13308" max="13308" width="21.375" style="2" customWidth="1"/>
    <col min="13309" max="13309" width="6.25" style="2" customWidth="1"/>
    <col min="13310" max="13310" width="4.125" style="2" customWidth="1"/>
    <col min="13311" max="13311" width="6.25" style="2" customWidth="1"/>
    <col min="13312" max="13312" width="7.125" style="2" customWidth="1"/>
    <col min="13313" max="13313" width="0" style="2" hidden="1" customWidth="1"/>
    <col min="13314" max="13314" width="43.375" style="2" customWidth="1"/>
    <col min="13315" max="13315" width="3.375" style="2" customWidth="1"/>
    <col min="13316" max="13319" width="8.75" style="2" customWidth="1"/>
    <col min="13320" max="13320" width="13.625" style="2" customWidth="1"/>
    <col min="13321" max="13321" width="10.875" style="2" customWidth="1"/>
    <col min="13322" max="13322" width="5.125" style="2" customWidth="1"/>
    <col min="13323" max="13323" width="4.5" style="2" customWidth="1"/>
    <col min="13324" max="13324" width="24.375" style="2" customWidth="1"/>
    <col min="13325" max="13325" width="21.25" style="2" customWidth="1"/>
    <col min="13326" max="13326" width="10" style="2" customWidth="1"/>
    <col min="13327" max="13329" width="18" style="2" customWidth="1"/>
    <col min="13330" max="13561" width="9" style="2"/>
    <col min="13562" max="13562" width="4.125" style="2" customWidth="1"/>
    <col min="13563" max="13563" width="19.25" style="2" customWidth="1"/>
    <col min="13564" max="13564" width="21.375" style="2" customWidth="1"/>
    <col min="13565" max="13565" width="6.25" style="2" customWidth="1"/>
    <col min="13566" max="13566" width="4.125" style="2" customWidth="1"/>
    <col min="13567" max="13567" width="6.25" style="2" customWidth="1"/>
    <col min="13568" max="13568" width="7.125" style="2" customWidth="1"/>
    <col min="13569" max="13569" width="0" style="2" hidden="1" customWidth="1"/>
    <col min="13570" max="13570" width="43.375" style="2" customWidth="1"/>
    <col min="13571" max="13571" width="3.375" style="2" customWidth="1"/>
    <col min="13572" max="13575" width="8.75" style="2" customWidth="1"/>
    <col min="13576" max="13576" width="13.625" style="2" customWidth="1"/>
    <col min="13577" max="13577" width="10.875" style="2" customWidth="1"/>
    <col min="13578" max="13578" width="5.125" style="2" customWidth="1"/>
    <col min="13579" max="13579" width="4.5" style="2" customWidth="1"/>
    <col min="13580" max="13580" width="24.375" style="2" customWidth="1"/>
    <col min="13581" max="13581" width="21.25" style="2" customWidth="1"/>
    <col min="13582" max="13582" width="10" style="2" customWidth="1"/>
    <col min="13583" max="13585" width="18" style="2" customWidth="1"/>
    <col min="13586" max="13817" width="9" style="2"/>
    <col min="13818" max="13818" width="4.125" style="2" customWidth="1"/>
    <col min="13819" max="13819" width="19.25" style="2" customWidth="1"/>
    <col min="13820" max="13820" width="21.375" style="2" customWidth="1"/>
    <col min="13821" max="13821" width="6.25" style="2" customWidth="1"/>
    <col min="13822" max="13822" width="4.125" style="2" customWidth="1"/>
    <col min="13823" max="13823" width="6.25" style="2" customWidth="1"/>
    <col min="13824" max="13824" width="7.125" style="2" customWidth="1"/>
    <col min="13825" max="13825" width="0" style="2" hidden="1" customWidth="1"/>
    <col min="13826" max="13826" width="43.375" style="2" customWidth="1"/>
    <col min="13827" max="13827" width="3.375" style="2" customWidth="1"/>
    <col min="13828" max="13831" width="8.75" style="2" customWidth="1"/>
    <col min="13832" max="13832" width="13.625" style="2" customWidth="1"/>
    <col min="13833" max="13833" width="10.875" style="2" customWidth="1"/>
    <col min="13834" max="13834" width="5.125" style="2" customWidth="1"/>
    <col min="13835" max="13835" width="4.5" style="2" customWidth="1"/>
    <col min="13836" max="13836" width="24.375" style="2" customWidth="1"/>
    <col min="13837" max="13837" width="21.25" style="2" customWidth="1"/>
    <col min="13838" max="13838" width="10" style="2" customWidth="1"/>
    <col min="13839" max="13841" width="18" style="2" customWidth="1"/>
    <col min="13842" max="14073" width="9" style="2"/>
    <col min="14074" max="14074" width="4.125" style="2" customWidth="1"/>
    <col min="14075" max="14075" width="19.25" style="2" customWidth="1"/>
    <col min="14076" max="14076" width="21.375" style="2" customWidth="1"/>
    <col min="14077" max="14077" width="6.25" style="2" customWidth="1"/>
    <col min="14078" max="14078" width="4.125" style="2" customWidth="1"/>
    <col min="14079" max="14079" width="6.25" style="2" customWidth="1"/>
    <col min="14080" max="14080" width="7.125" style="2" customWidth="1"/>
    <col min="14081" max="14081" width="0" style="2" hidden="1" customWidth="1"/>
    <col min="14082" max="14082" width="43.375" style="2" customWidth="1"/>
    <col min="14083" max="14083" width="3.375" style="2" customWidth="1"/>
    <col min="14084" max="14087" width="8.75" style="2" customWidth="1"/>
    <col min="14088" max="14088" width="13.625" style="2" customWidth="1"/>
    <col min="14089" max="14089" width="10.875" style="2" customWidth="1"/>
    <col min="14090" max="14090" width="5.125" style="2" customWidth="1"/>
    <col min="14091" max="14091" width="4.5" style="2" customWidth="1"/>
    <col min="14092" max="14092" width="24.375" style="2" customWidth="1"/>
    <col min="14093" max="14093" width="21.25" style="2" customWidth="1"/>
    <col min="14094" max="14094" width="10" style="2" customWidth="1"/>
    <col min="14095" max="14097" width="18" style="2" customWidth="1"/>
    <col min="14098" max="14329" width="9" style="2"/>
    <col min="14330" max="14330" width="4.125" style="2" customWidth="1"/>
    <col min="14331" max="14331" width="19.25" style="2" customWidth="1"/>
    <col min="14332" max="14332" width="21.375" style="2" customWidth="1"/>
    <col min="14333" max="14333" width="6.25" style="2" customWidth="1"/>
    <col min="14334" max="14334" width="4.125" style="2" customWidth="1"/>
    <col min="14335" max="14335" width="6.25" style="2" customWidth="1"/>
    <col min="14336" max="14336" width="7.125" style="2" customWidth="1"/>
    <col min="14337" max="14337" width="0" style="2" hidden="1" customWidth="1"/>
    <col min="14338" max="14338" width="43.375" style="2" customWidth="1"/>
    <col min="14339" max="14339" width="3.375" style="2" customWidth="1"/>
    <col min="14340" max="14343" width="8.75" style="2" customWidth="1"/>
    <col min="14344" max="14344" width="13.625" style="2" customWidth="1"/>
    <col min="14345" max="14345" width="10.875" style="2" customWidth="1"/>
    <col min="14346" max="14346" width="5.125" style="2" customWidth="1"/>
    <col min="14347" max="14347" width="4.5" style="2" customWidth="1"/>
    <col min="14348" max="14348" width="24.375" style="2" customWidth="1"/>
    <col min="14349" max="14349" width="21.25" style="2" customWidth="1"/>
    <col min="14350" max="14350" width="10" style="2" customWidth="1"/>
    <col min="14351" max="14353" width="18" style="2" customWidth="1"/>
    <col min="14354" max="14585" width="9" style="2"/>
    <col min="14586" max="14586" width="4.125" style="2" customWidth="1"/>
    <col min="14587" max="14587" width="19.25" style="2" customWidth="1"/>
    <col min="14588" max="14588" width="21.375" style="2" customWidth="1"/>
    <col min="14589" max="14589" width="6.25" style="2" customWidth="1"/>
    <col min="14590" max="14590" width="4.125" style="2" customWidth="1"/>
    <col min="14591" max="14591" width="6.25" style="2" customWidth="1"/>
    <col min="14592" max="14592" width="7.125" style="2" customWidth="1"/>
    <col min="14593" max="14593" width="0" style="2" hidden="1" customWidth="1"/>
    <col min="14594" max="14594" width="43.375" style="2" customWidth="1"/>
    <col min="14595" max="14595" width="3.375" style="2" customWidth="1"/>
    <col min="14596" max="14599" width="8.75" style="2" customWidth="1"/>
    <col min="14600" max="14600" width="13.625" style="2" customWidth="1"/>
    <col min="14601" max="14601" width="10.875" style="2" customWidth="1"/>
    <col min="14602" max="14602" width="5.125" style="2" customWidth="1"/>
    <col min="14603" max="14603" width="4.5" style="2" customWidth="1"/>
    <col min="14604" max="14604" width="24.375" style="2" customWidth="1"/>
    <col min="14605" max="14605" width="21.25" style="2" customWidth="1"/>
    <col min="14606" max="14606" width="10" style="2" customWidth="1"/>
    <col min="14607" max="14609" width="18" style="2" customWidth="1"/>
    <col min="14610" max="14841" width="9" style="2"/>
    <col min="14842" max="14842" width="4.125" style="2" customWidth="1"/>
    <col min="14843" max="14843" width="19.25" style="2" customWidth="1"/>
    <col min="14844" max="14844" width="21.375" style="2" customWidth="1"/>
    <col min="14845" max="14845" width="6.25" style="2" customWidth="1"/>
    <col min="14846" max="14846" width="4.125" style="2" customWidth="1"/>
    <col min="14847" max="14847" width="6.25" style="2" customWidth="1"/>
    <col min="14848" max="14848" width="7.125" style="2" customWidth="1"/>
    <col min="14849" max="14849" width="0" style="2" hidden="1" customWidth="1"/>
    <col min="14850" max="14850" width="43.375" style="2" customWidth="1"/>
    <col min="14851" max="14851" width="3.375" style="2" customWidth="1"/>
    <col min="14852" max="14855" width="8.75" style="2" customWidth="1"/>
    <col min="14856" max="14856" width="13.625" style="2" customWidth="1"/>
    <col min="14857" max="14857" width="10.875" style="2" customWidth="1"/>
    <col min="14858" max="14858" width="5.125" style="2" customWidth="1"/>
    <col min="14859" max="14859" width="4.5" style="2" customWidth="1"/>
    <col min="14860" max="14860" width="24.375" style="2" customWidth="1"/>
    <col min="14861" max="14861" width="21.25" style="2" customWidth="1"/>
    <col min="14862" max="14862" width="10" style="2" customWidth="1"/>
    <col min="14863" max="14865" width="18" style="2" customWidth="1"/>
    <col min="14866" max="15097" width="9" style="2"/>
    <col min="15098" max="15098" width="4.125" style="2" customWidth="1"/>
    <col min="15099" max="15099" width="19.25" style="2" customWidth="1"/>
    <col min="15100" max="15100" width="21.375" style="2" customWidth="1"/>
    <col min="15101" max="15101" width="6.25" style="2" customWidth="1"/>
    <col min="15102" max="15102" width="4.125" style="2" customWidth="1"/>
    <col min="15103" max="15103" width="6.25" style="2" customWidth="1"/>
    <col min="15104" max="15104" width="7.125" style="2" customWidth="1"/>
    <col min="15105" max="15105" width="0" style="2" hidden="1" customWidth="1"/>
    <col min="15106" max="15106" width="43.375" style="2" customWidth="1"/>
    <col min="15107" max="15107" width="3.375" style="2" customWidth="1"/>
    <col min="15108" max="15111" width="8.75" style="2" customWidth="1"/>
    <col min="15112" max="15112" width="13.625" style="2" customWidth="1"/>
    <col min="15113" max="15113" width="10.875" style="2" customWidth="1"/>
    <col min="15114" max="15114" width="5.125" style="2" customWidth="1"/>
    <col min="15115" max="15115" width="4.5" style="2" customWidth="1"/>
    <col min="15116" max="15116" width="24.375" style="2" customWidth="1"/>
    <col min="15117" max="15117" width="21.25" style="2" customWidth="1"/>
    <col min="15118" max="15118" width="10" style="2" customWidth="1"/>
    <col min="15119" max="15121" width="18" style="2" customWidth="1"/>
    <col min="15122" max="15353" width="9" style="2"/>
    <col min="15354" max="15354" width="4.125" style="2" customWidth="1"/>
    <col min="15355" max="15355" width="19.25" style="2" customWidth="1"/>
    <col min="15356" max="15356" width="21.375" style="2" customWidth="1"/>
    <col min="15357" max="15357" width="6.25" style="2" customWidth="1"/>
    <col min="15358" max="15358" width="4.125" style="2" customWidth="1"/>
    <col min="15359" max="15359" width="6.25" style="2" customWidth="1"/>
    <col min="15360" max="15360" width="7.125" style="2" customWidth="1"/>
    <col min="15361" max="15361" width="0" style="2" hidden="1" customWidth="1"/>
    <col min="15362" max="15362" width="43.375" style="2" customWidth="1"/>
    <col min="15363" max="15363" width="3.375" style="2" customWidth="1"/>
    <col min="15364" max="15367" width="8.75" style="2" customWidth="1"/>
    <col min="15368" max="15368" width="13.625" style="2" customWidth="1"/>
    <col min="15369" max="15369" width="10.875" style="2" customWidth="1"/>
    <col min="15370" max="15370" width="5.125" style="2" customWidth="1"/>
    <col min="15371" max="15371" width="4.5" style="2" customWidth="1"/>
    <col min="15372" max="15372" width="24.375" style="2" customWidth="1"/>
    <col min="15373" max="15373" width="21.25" style="2" customWidth="1"/>
    <col min="15374" max="15374" width="10" style="2" customWidth="1"/>
    <col min="15375" max="15377" width="18" style="2" customWidth="1"/>
    <col min="15378" max="15609" width="9" style="2"/>
    <col min="15610" max="15610" width="4.125" style="2" customWidth="1"/>
    <col min="15611" max="15611" width="19.25" style="2" customWidth="1"/>
    <col min="15612" max="15612" width="21.375" style="2" customWidth="1"/>
    <col min="15613" max="15613" width="6.25" style="2" customWidth="1"/>
    <col min="15614" max="15614" width="4.125" style="2" customWidth="1"/>
    <col min="15615" max="15615" width="6.25" style="2" customWidth="1"/>
    <col min="15616" max="15616" width="7.125" style="2" customWidth="1"/>
    <col min="15617" max="15617" width="0" style="2" hidden="1" customWidth="1"/>
    <col min="15618" max="15618" width="43.375" style="2" customWidth="1"/>
    <col min="15619" max="15619" width="3.375" style="2" customWidth="1"/>
    <col min="15620" max="15623" width="8.75" style="2" customWidth="1"/>
    <col min="15624" max="15624" width="13.625" style="2" customWidth="1"/>
    <col min="15625" max="15625" width="10.875" style="2" customWidth="1"/>
    <col min="15626" max="15626" width="5.125" style="2" customWidth="1"/>
    <col min="15627" max="15627" width="4.5" style="2" customWidth="1"/>
    <col min="15628" max="15628" width="24.375" style="2" customWidth="1"/>
    <col min="15629" max="15629" width="21.25" style="2" customWidth="1"/>
    <col min="15630" max="15630" width="10" style="2" customWidth="1"/>
    <col min="15631" max="15633" width="18" style="2" customWidth="1"/>
    <col min="15634" max="15865" width="9" style="2"/>
    <col min="15866" max="15866" width="4.125" style="2" customWidth="1"/>
    <col min="15867" max="15867" width="19.25" style="2" customWidth="1"/>
    <col min="15868" max="15868" width="21.375" style="2" customWidth="1"/>
    <col min="15869" max="15869" width="6.25" style="2" customWidth="1"/>
    <col min="15870" max="15870" width="4.125" style="2" customWidth="1"/>
    <col min="15871" max="15871" width="6.25" style="2" customWidth="1"/>
    <col min="15872" max="15872" width="7.125" style="2" customWidth="1"/>
    <col min="15873" max="15873" width="0" style="2" hidden="1" customWidth="1"/>
    <col min="15874" max="15874" width="43.375" style="2" customWidth="1"/>
    <col min="15875" max="15875" width="3.375" style="2" customWidth="1"/>
    <col min="15876" max="15879" width="8.75" style="2" customWidth="1"/>
    <col min="15880" max="15880" width="13.625" style="2" customWidth="1"/>
    <col min="15881" max="15881" width="10.875" style="2" customWidth="1"/>
    <col min="15882" max="15882" width="5.125" style="2" customWidth="1"/>
    <col min="15883" max="15883" width="4.5" style="2" customWidth="1"/>
    <col min="15884" max="15884" width="24.375" style="2" customWidth="1"/>
    <col min="15885" max="15885" width="21.25" style="2" customWidth="1"/>
    <col min="15886" max="15886" width="10" style="2" customWidth="1"/>
    <col min="15887" max="15889" width="18" style="2" customWidth="1"/>
    <col min="15890" max="16121" width="9" style="2"/>
    <col min="16122" max="16122" width="4.125" style="2" customWidth="1"/>
    <col min="16123" max="16123" width="19.25" style="2" customWidth="1"/>
    <col min="16124" max="16124" width="21.375" style="2" customWidth="1"/>
    <col min="16125" max="16125" width="6.25" style="2" customWidth="1"/>
    <col min="16126" max="16126" width="4.125" style="2" customWidth="1"/>
    <col min="16127" max="16127" width="6.25" style="2" customWidth="1"/>
    <col min="16128" max="16128" width="7.125" style="2" customWidth="1"/>
    <col min="16129" max="16129" width="0" style="2" hidden="1" customWidth="1"/>
    <col min="16130" max="16130" width="43.375" style="2" customWidth="1"/>
    <col min="16131" max="16131" width="3.375" style="2" customWidth="1"/>
    <col min="16132" max="16135" width="8.75" style="2" customWidth="1"/>
    <col min="16136" max="16136" width="13.625" style="2" customWidth="1"/>
    <col min="16137" max="16137" width="10.875" style="2" customWidth="1"/>
    <col min="16138" max="16138" width="5.125" style="2" customWidth="1"/>
    <col min="16139" max="16139" width="4.5" style="2" customWidth="1"/>
    <col min="16140" max="16140" width="24.375" style="2" customWidth="1"/>
    <col min="16141" max="16141" width="21.25" style="2" customWidth="1"/>
    <col min="16142" max="16142" width="10" style="2" customWidth="1"/>
    <col min="16143" max="16145" width="18" style="2" customWidth="1"/>
    <col min="16146" max="16384" width="9" style="2"/>
  </cols>
  <sheetData>
    <row r="1" spans="1:17" ht="30.75" customHeight="1" x14ac:dyDescent="0.15">
      <c r="A1" s="85" t="s">
        <v>85</v>
      </c>
      <c r="B1" s="85"/>
      <c r="C1" s="86" t="s">
        <v>1</v>
      </c>
      <c r="D1" s="86"/>
      <c r="E1" s="86"/>
      <c r="F1" s="86"/>
      <c r="G1" s="86"/>
      <c r="H1" s="86"/>
      <c r="I1" s="86"/>
      <c r="J1" s="86"/>
      <c r="K1" s="86"/>
      <c r="L1" s="1"/>
      <c r="M1" s="1"/>
      <c r="N1" s="1"/>
      <c r="O1" s="2"/>
      <c r="P1" s="2"/>
      <c r="Q1" s="2"/>
    </row>
    <row r="2" spans="1:17" ht="18.75" customHeight="1" x14ac:dyDescent="0.15">
      <c r="A2" s="74"/>
      <c r="B2" s="74"/>
      <c r="C2" s="75"/>
      <c r="D2" s="3"/>
      <c r="E2" s="75"/>
      <c r="F2" s="4"/>
      <c r="G2" s="4"/>
      <c r="H2" s="4"/>
      <c r="I2" s="75"/>
      <c r="J2" s="75"/>
      <c r="K2" s="87" t="s">
        <v>2</v>
      </c>
      <c r="L2" s="87"/>
      <c r="M2" s="87"/>
      <c r="N2" s="1"/>
      <c r="O2" s="2"/>
      <c r="P2" s="2"/>
      <c r="Q2" s="2"/>
    </row>
    <row r="3" spans="1:17" ht="15.75" customHeight="1" x14ac:dyDescent="0.15">
      <c r="A3" s="74"/>
      <c r="B3" s="74"/>
      <c r="C3" s="75"/>
      <c r="D3" s="3"/>
      <c r="E3" s="75"/>
      <c r="F3" s="4"/>
      <c r="G3" s="5"/>
      <c r="H3" s="5"/>
      <c r="I3" s="75"/>
      <c r="J3" s="6"/>
      <c r="K3" s="7" t="s">
        <v>3</v>
      </c>
      <c r="L3" s="8" t="s">
        <v>4</v>
      </c>
      <c r="M3" s="8" t="s">
        <v>5</v>
      </c>
      <c r="N3" s="9"/>
      <c r="O3" s="2"/>
      <c r="P3" s="2"/>
      <c r="Q3" s="2"/>
    </row>
    <row r="4" spans="1:17" ht="30" customHeight="1" x14ac:dyDescent="0.15">
      <c r="A4" s="74"/>
      <c r="B4" s="74"/>
      <c r="C4" s="75"/>
      <c r="D4" s="3"/>
      <c r="E4" s="75"/>
      <c r="F4" s="4"/>
      <c r="G4" s="5"/>
      <c r="H4" s="5"/>
      <c r="I4" s="75"/>
      <c r="J4" s="10" t="s">
        <v>6</v>
      </c>
      <c r="K4" s="11"/>
      <c r="L4" s="12"/>
      <c r="M4" s="12"/>
      <c r="N4" s="13"/>
      <c r="O4" s="2"/>
      <c r="P4" s="2"/>
      <c r="Q4" s="2"/>
    </row>
    <row r="5" spans="1:17" ht="30" customHeight="1" x14ac:dyDescent="0.15">
      <c r="A5" s="74"/>
      <c r="B5" s="74"/>
      <c r="C5" s="75"/>
      <c r="D5" s="3"/>
      <c r="E5" s="75"/>
      <c r="F5" s="4"/>
      <c r="G5" s="5"/>
      <c r="H5" s="5"/>
      <c r="I5" s="75"/>
      <c r="J5" s="10" t="s">
        <v>7</v>
      </c>
      <c r="K5" s="11"/>
      <c r="L5" s="12"/>
      <c r="M5" s="12"/>
      <c r="N5" s="13"/>
      <c r="O5" s="2"/>
      <c r="P5" s="2"/>
      <c r="Q5" s="2"/>
    </row>
    <row r="6" spans="1:17" ht="30" customHeight="1" x14ac:dyDescent="0.15">
      <c r="A6" s="74"/>
      <c r="B6" s="74"/>
      <c r="C6" s="75"/>
      <c r="D6" s="3"/>
      <c r="E6" s="75"/>
      <c r="F6" s="4"/>
      <c r="G6" s="14"/>
      <c r="H6" s="14"/>
      <c r="I6" s="75"/>
      <c r="J6" s="10" t="s">
        <v>8</v>
      </c>
      <c r="K6" s="11"/>
      <c r="L6" s="12"/>
      <c r="M6" s="12"/>
      <c r="N6" s="13"/>
      <c r="O6" s="88" t="s">
        <v>9</v>
      </c>
      <c r="P6" s="89"/>
      <c r="Q6" s="77"/>
    </row>
    <row r="7" spans="1:17" ht="24" customHeight="1" thickBot="1" x14ac:dyDescent="0.3">
      <c r="A7" s="90" t="s">
        <v>175</v>
      </c>
      <c r="B7" s="91"/>
      <c r="C7" s="91"/>
      <c r="D7" s="91"/>
      <c r="E7" s="91"/>
      <c r="F7" s="76"/>
      <c r="G7" s="76"/>
      <c r="H7" s="76"/>
      <c r="I7" s="2"/>
      <c r="J7" s="2"/>
      <c r="K7" s="78"/>
      <c r="L7" s="15"/>
      <c r="M7" s="1"/>
      <c r="N7" s="1"/>
      <c r="O7" s="92" t="s">
        <v>86</v>
      </c>
      <c r="P7" s="93"/>
      <c r="Q7" s="79"/>
    </row>
    <row r="8" spans="1:17" ht="21.75" thickBot="1" x14ac:dyDescent="0.2">
      <c r="A8" s="58"/>
      <c r="B8" s="27" t="s">
        <v>11</v>
      </c>
      <c r="C8" s="27" t="s">
        <v>12</v>
      </c>
      <c r="D8" s="28" t="s">
        <v>13</v>
      </c>
      <c r="E8" s="27" t="s">
        <v>14</v>
      </c>
      <c r="F8" s="29" t="s">
        <v>15</v>
      </c>
      <c r="G8" s="29" t="s">
        <v>16</v>
      </c>
      <c r="H8" s="81" t="s">
        <v>17</v>
      </c>
      <c r="I8" s="95" t="s">
        <v>18</v>
      </c>
      <c r="J8" s="96"/>
      <c r="K8" s="97" t="s">
        <v>19</v>
      </c>
      <c r="L8" s="98"/>
      <c r="M8" s="30" t="s">
        <v>20</v>
      </c>
      <c r="N8" s="31" t="s">
        <v>21</v>
      </c>
      <c r="O8" s="32" t="s">
        <v>22</v>
      </c>
      <c r="P8" s="33" t="s">
        <v>23</v>
      </c>
      <c r="Q8" s="16"/>
    </row>
    <row r="9" spans="1:17" ht="18.75" customHeight="1" x14ac:dyDescent="0.15">
      <c r="A9" s="82" t="s">
        <v>59</v>
      </c>
      <c r="B9" s="34" t="s">
        <v>32</v>
      </c>
      <c r="C9" s="34"/>
      <c r="D9" s="35"/>
      <c r="E9" s="36"/>
      <c r="F9" s="36"/>
      <c r="G9" s="37"/>
      <c r="H9" s="37"/>
      <c r="I9" s="99"/>
      <c r="J9" s="100"/>
      <c r="K9" s="38" t="s">
        <v>32</v>
      </c>
      <c r="L9" s="39">
        <f>ROUNDUP((K4*M9)+(K5*M9*0.75)+(K6*(M9*2)),2)</f>
        <v>0</v>
      </c>
      <c r="M9" s="35">
        <v>110</v>
      </c>
      <c r="N9" s="40">
        <f>ROUNDUP(M9*0.75,2)</f>
        <v>82.5</v>
      </c>
      <c r="O9" s="41"/>
      <c r="P9" s="67"/>
    </row>
    <row r="10" spans="1:17" ht="18.75" customHeight="1" x14ac:dyDescent="0.15">
      <c r="A10" s="83"/>
      <c r="B10" s="42"/>
      <c r="C10" s="42"/>
      <c r="D10" s="43"/>
      <c r="E10" s="44"/>
      <c r="F10" s="44"/>
      <c r="G10" s="45"/>
      <c r="H10" s="45"/>
      <c r="I10" s="101"/>
      <c r="J10" s="101"/>
      <c r="K10" s="46"/>
      <c r="L10" s="47"/>
      <c r="M10" s="43"/>
      <c r="N10" s="48"/>
      <c r="O10" s="49"/>
      <c r="P10" s="68"/>
    </row>
    <row r="11" spans="1:17" ht="18.75" customHeight="1" x14ac:dyDescent="0.15">
      <c r="A11" s="83"/>
      <c r="B11" s="50"/>
      <c r="C11" s="50"/>
      <c r="D11" s="51"/>
      <c r="E11" s="52"/>
      <c r="F11" s="52"/>
      <c r="G11" s="53"/>
      <c r="H11" s="53"/>
      <c r="I11" s="102"/>
      <c r="J11" s="102"/>
      <c r="K11" s="54"/>
      <c r="L11" s="55"/>
      <c r="M11" s="51"/>
      <c r="N11" s="56"/>
      <c r="O11" s="57"/>
      <c r="P11" s="69"/>
    </row>
    <row r="12" spans="1:17" ht="18.75" customHeight="1" x14ac:dyDescent="0.15">
      <c r="A12" s="83"/>
      <c r="B12" s="42" t="s">
        <v>176</v>
      </c>
      <c r="C12" s="42" t="s">
        <v>132</v>
      </c>
      <c r="D12" s="43">
        <v>20</v>
      </c>
      <c r="E12" s="44" t="s">
        <v>34</v>
      </c>
      <c r="F12" s="44">
        <f>ROUNDUP(D12*0.75,2)</f>
        <v>15</v>
      </c>
      <c r="G12" s="45">
        <f>ROUNDUP((K4*D12)+(K5*D12*0.75)+(K6*(D12*2)),0)</f>
        <v>0</v>
      </c>
      <c r="H12" s="45">
        <f>G12</f>
        <v>0</v>
      </c>
      <c r="I12" s="103" t="s">
        <v>177</v>
      </c>
      <c r="J12" s="104"/>
      <c r="K12" s="46" t="s">
        <v>55</v>
      </c>
      <c r="L12" s="47">
        <f>ROUNDUP((K4*M12)+(K5*M12*0.75)+(K6*(M12*2)),2)</f>
        <v>0</v>
      </c>
      <c r="M12" s="43">
        <v>2</v>
      </c>
      <c r="N12" s="48">
        <f t="shared" ref="N12:N17" si="0">ROUNDUP(M12*0.75,2)</f>
        <v>1.5</v>
      </c>
      <c r="O12" s="49"/>
      <c r="P12" s="68"/>
    </row>
    <row r="13" spans="1:17" ht="18.75" customHeight="1" x14ac:dyDescent="0.15">
      <c r="A13" s="83"/>
      <c r="B13" s="42"/>
      <c r="C13" s="42" t="s">
        <v>89</v>
      </c>
      <c r="D13" s="43">
        <v>0.5</v>
      </c>
      <c r="E13" s="44" t="s">
        <v>34</v>
      </c>
      <c r="F13" s="44">
        <f>ROUNDUP(D13*0.75,2)</f>
        <v>0.38</v>
      </c>
      <c r="G13" s="45">
        <f>ROUNDUP((K4*D13)+(K5*D13*0.75)+(K6*(D13*2)),0)</f>
        <v>0</v>
      </c>
      <c r="H13" s="45">
        <f>G13+(G13*20/100)</f>
        <v>0</v>
      </c>
      <c r="I13" s="101"/>
      <c r="J13" s="101"/>
      <c r="K13" s="46" t="s">
        <v>49</v>
      </c>
      <c r="L13" s="47">
        <f>ROUNDUP((K4*M13)+(K5*M13*0.75)+(K6*(M13*2)),2)</f>
        <v>0</v>
      </c>
      <c r="M13" s="43">
        <v>15</v>
      </c>
      <c r="N13" s="48">
        <f t="shared" si="0"/>
        <v>11.25</v>
      </c>
      <c r="O13" s="49"/>
      <c r="P13" s="68"/>
    </row>
    <row r="14" spans="1:17" ht="18.75" customHeight="1" x14ac:dyDescent="0.15">
      <c r="A14" s="83"/>
      <c r="B14" s="42"/>
      <c r="C14" s="42" t="s">
        <v>136</v>
      </c>
      <c r="D14" s="43">
        <v>10</v>
      </c>
      <c r="E14" s="44" t="s">
        <v>34</v>
      </c>
      <c r="F14" s="44">
        <f>ROUNDUP(D14*0.75,2)</f>
        <v>7.5</v>
      </c>
      <c r="G14" s="45">
        <f>ROUNDUP((K4*D14)+(K5*D14*0.75)+(K6*(D14*2)),0)</f>
        <v>0</v>
      </c>
      <c r="H14" s="45">
        <f>G14+(G14*40/100)</f>
        <v>0</v>
      </c>
      <c r="I14" s="101"/>
      <c r="J14" s="101"/>
      <c r="K14" s="46" t="s">
        <v>58</v>
      </c>
      <c r="L14" s="47">
        <f>ROUNDUP((K4*M14)+(K5*M14*0.75)+(K6*(M14*2)),2)</f>
        <v>0</v>
      </c>
      <c r="M14" s="43">
        <v>1</v>
      </c>
      <c r="N14" s="48">
        <f t="shared" si="0"/>
        <v>0.75</v>
      </c>
      <c r="O14" s="49"/>
      <c r="P14" s="68"/>
    </row>
    <row r="15" spans="1:17" ht="18.75" customHeight="1" x14ac:dyDescent="0.15">
      <c r="A15" s="83"/>
      <c r="B15" s="42"/>
      <c r="C15" s="42" t="s">
        <v>103</v>
      </c>
      <c r="D15" s="72">
        <v>0.33333333333333331</v>
      </c>
      <c r="E15" s="44" t="s">
        <v>104</v>
      </c>
      <c r="F15" s="44">
        <f>ROUNDUP(D15*0.75,2)</f>
        <v>0.25</v>
      </c>
      <c r="G15" s="45">
        <f>ROUNDUP((K4*D15)+(K5*D15*0.75)+(K6*(D15*2)),0)</f>
        <v>0</v>
      </c>
      <c r="H15" s="45">
        <f>G15</f>
        <v>0</v>
      </c>
      <c r="I15" s="101"/>
      <c r="J15" s="101"/>
      <c r="K15" s="46" t="s">
        <v>57</v>
      </c>
      <c r="L15" s="47">
        <f>ROUNDUP((K4*M15)+(K5*M15*0.75)+(K6*(M15*2)),2)</f>
        <v>0</v>
      </c>
      <c r="M15" s="43">
        <v>1</v>
      </c>
      <c r="N15" s="48">
        <f t="shared" si="0"/>
        <v>0.75</v>
      </c>
      <c r="O15" s="49"/>
      <c r="P15" s="68" t="s">
        <v>37</v>
      </c>
    </row>
    <row r="16" spans="1:17" ht="18.75" customHeight="1" x14ac:dyDescent="0.15">
      <c r="A16" s="83"/>
      <c r="B16" s="42"/>
      <c r="C16" s="42" t="s">
        <v>128</v>
      </c>
      <c r="D16" s="43">
        <v>5</v>
      </c>
      <c r="E16" s="44" t="s">
        <v>34</v>
      </c>
      <c r="F16" s="44">
        <f>ROUNDUP(D16*0.75,2)</f>
        <v>3.75</v>
      </c>
      <c r="G16" s="45">
        <f>ROUNDUP((K4*D16)+(K5*D16*0.75)+(K6*(D16*2)),0)</f>
        <v>0</v>
      </c>
      <c r="H16" s="45">
        <f>G16</f>
        <v>0</v>
      </c>
      <c r="I16" s="101"/>
      <c r="J16" s="101"/>
      <c r="K16" s="46" t="s">
        <v>83</v>
      </c>
      <c r="L16" s="47">
        <f>ROUNDUP((K4*M16)+(K5*M16*0.75)+(K6*(M16*2)),2)</f>
        <v>0</v>
      </c>
      <c r="M16" s="43">
        <v>3</v>
      </c>
      <c r="N16" s="48">
        <f t="shared" si="0"/>
        <v>2.25</v>
      </c>
      <c r="O16" s="49"/>
      <c r="P16" s="68"/>
    </row>
    <row r="17" spans="1:16" ht="18.75" customHeight="1" x14ac:dyDescent="0.15">
      <c r="A17" s="83"/>
      <c r="B17" s="42"/>
      <c r="C17" s="42"/>
      <c r="D17" s="43"/>
      <c r="E17" s="44"/>
      <c r="F17" s="44"/>
      <c r="G17" s="45"/>
      <c r="H17" s="45"/>
      <c r="I17" s="101"/>
      <c r="J17" s="101"/>
      <c r="K17" s="46" t="s">
        <v>99</v>
      </c>
      <c r="L17" s="47">
        <f>ROUNDUP((K4*M17)+(K5*M17*0.75)+(K6*(M17*2)),2)</f>
        <v>0</v>
      </c>
      <c r="M17" s="43">
        <v>1</v>
      </c>
      <c r="N17" s="48">
        <f t="shared" si="0"/>
        <v>0.75</v>
      </c>
      <c r="O17" s="49"/>
      <c r="P17" s="68"/>
    </row>
    <row r="18" spans="1:16" ht="18.75" customHeight="1" x14ac:dyDescent="0.15">
      <c r="A18" s="83"/>
      <c r="B18" s="42"/>
      <c r="C18" s="42"/>
      <c r="D18" s="43"/>
      <c r="E18" s="44"/>
      <c r="F18" s="44"/>
      <c r="G18" s="45"/>
      <c r="H18" s="45"/>
      <c r="I18" s="101"/>
      <c r="J18" s="101"/>
      <c r="K18" s="46"/>
      <c r="L18" s="47"/>
      <c r="M18" s="43"/>
      <c r="N18" s="48"/>
      <c r="O18" s="49"/>
      <c r="P18" s="68"/>
    </row>
    <row r="19" spans="1:16" ht="18.75" customHeight="1" x14ac:dyDescent="0.15">
      <c r="A19" s="83"/>
      <c r="B19" s="42"/>
      <c r="C19" s="42"/>
      <c r="D19" s="43"/>
      <c r="E19" s="44"/>
      <c r="F19" s="44"/>
      <c r="G19" s="45"/>
      <c r="H19" s="45"/>
      <c r="I19" s="101"/>
      <c r="J19" s="101"/>
      <c r="K19" s="46"/>
      <c r="L19" s="47"/>
      <c r="M19" s="43"/>
      <c r="N19" s="48"/>
      <c r="O19" s="49"/>
      <c r="P19" s="68"/>
    </row>
    <row r="20" spans="1:16" ht="18.75" customHeight="1" x14ac:dyDescent="0.15">
      <c r="A20" s="83"/>
      <c r="B20" s="42"/>
      <c r="C20" s="42"/>
      <c r="D20" s="43"/>
      <c r="E20" s="44"/>
      <c r="F20" s="44"/>
      <c r="G20" s="45"/>
      <c r="H20" s="45"/>
      <c r="I20" s="101"/>
      <c r="J20" s="101"/>
      <c r="K20" s="46"/>
      <c r="L20" s="47"/>
      <c r="M20" s="43"/>
      <c r="N20" s="48"/>
      <c r="O20" s="49"/>
      <c r="P20" s="68"/>
    </row>
    <row r="21" spans="1:16" ht="18.75" customHeight="1" x14ac:dyDescent="0.15">
      <c r="A21" s="83"/>
      <c r="B21" s="50"/>
      <c r="C21" s="50"/>
      <c r="D21" s="51"/>
      <c r="E21" s="52"/>
      <c r="F21" s="52"/>
      <c r="G21" s="53"/>
      <c r="H21" s="53"/>
      <c r="I21" s="102"/>
      <c r="J21" s="102"/>
      <c r="K21" s="54"/>
      <c r="L21" s="55"/>
      <c r="M21" s="51"/>
      <c r="N21" s="56"/>
      <c r="O21" s="57"/>
      <c r="P21" s="69"/>
    </row>
    <row r="22" spans="1:16" ht="18.75" customHeight="1" x14ac:dyDescent="0.15">
      <c r="A22" s="83"/>
      <c r="B22" s="42" t="s">
        <v>178</v>
      </c>
      <c r="C22" s="42" t="s">
        <v>101</v>
      </c>
      <c r="D22" s="43">
        <v>30</v>
      </c>
      <c r="E22" s="44" t="s">
        <v>34</v>
      </c>
      <c r="F22" s="44">
        <f>ROUNDUP(D22*0.75,2)</f>
        <v>22.5</v>
      </c>
      <c r="G22" s="45">
        <f>ROUNDUP((K4*D22)+(K5*D22*0.75)+(K6*(D22*2)),0)</f>
        <v>0</v>
      </c>
      <c r="H22" s="45">
        <f>G22+(G22*15/100)</f>
        <v>0</v>
      </c>
      <c r="I22" s="103" t="s">
        <v>179</v>
      </c>
      <c r="J22" s="104"/>
      <c r="K22" s="46" t="s">
        <v>84</v>
      </c>
      <c r="L22" s="47">
        <f>ROUNDUP((K4*M22)+(K5*M22*0.75)+(K6*(M22*2)),2)</f>
        <v>0</v>
      </c>
      <c r="M22" s="43">
        <v>2</v>
      </c>
      <c r="N22" s="48">
        <f>ROUNDUP(M22*0.75,2)</f>
        <v>1.5</v>
      </c>
      <c r="O22" s="49"/>
      <c r="P22" s="68"/>
    </row>
    <row r="23" spans="1:16" ht="18.75" customHeight="1" x14ac:dyDescent="0.15">
      <c r="A23" s="83"/>
      <c r="B23" s="42"/>
      <c r="C23" s="42" t="s">
        <v>47</v>
      </c>
      <c r="D23" s="43">
        <v>10</v>
      </c>
      <c r="E23" s="44" t="s">
        <v>34</v>
      </c>
      <c r="F23" s="44">
        <f>ROUNDUP(D23*0.75,2)</f>
        <v>7.5</v>
      </c>
      <c r="G23" s="45">
        <f>ROUNDUP((K4*D23)+(K5*D23*0.75)+(K6*(D23*2)),0)</f>
        <v>0</v>
      </c>
      <c r="H23" s="45">
        <f>G23+(G23*3/100)</f>
        <v>0</v>
      </c>
      <c r="I23" s="101"/>
      <c r="J23" s="101"/>
      <c r="K23" s="46" t="s">
        <v>57</v>
      </c>
      <c r="L23" s="47">
        <f>ROUNDUP((K4*M23)+(K5*M23*0.75)+(K6*(M23*2)),2)</f>
        <v>0</v>
      </c>
      <c r="M23" s="43">
        <v>1</v>
      </c>
      <c r="N23" s="48">
        <f>ROUNDUP(M23*0.75,2)</f>
        <v>0.75</v>
      </c>
      <c r="O23" s="49"/>
      <c r="P23" s="68" t="s">
        <v>37</v>
      </c>
    </row>
    <row r="24" spans="1:16" ht="18.75" customHeight="1" x14ac:dyDescent="0.15">
      <c r="A24" s="83"/>
      <c r="B24" s="42"/>
      <c r="C24" s="42" t="s">
        <v>98</v>
      </c>
      <c r="D24" s="43">
        <v>10</v>
      </c>
      <c r="E24" s="44" t="s">
        <v>34</v>
      </c>
      <c r="F24" s="44">
        <f>ROUNDUP(D24*0.75,2)</f>
        <v>7.5</v>
      </c>
      <c r="G24" s="45">
        <f>ROUNDUP((K4*D24)+(K5*D24*0.75)+(K6*(D24*2)),0)</f>
        <v>0</v>
      </c>
      <c r="H24" s="45">
        <f>G24</f>
        <v>0</v>
      </c>
      <c r="I24" s="101"/>
      <c r="J24" s="101"/>
      <c r="K24" s="46"/>
      <c r="L24" s="47"/>
      <c r="M24" s="43"/>
      <c r="N24" s="48"/>
      <c r="O24" s="49"/>
      <c r="P24" s="68"/>
    </row>
    <row r="25" spans="1:16" ht="18.75" customHeight="1" x14ac:dyDescent="0.15">
      <c r="A25" s="83"/>
      <c r="B25" s="42"/>
      <c r="C25" s="42"/>
      <c r="D25" s="43"/>
      <c r="E25" s="44"/>
      <c r="F25" s="44"/>
      <c r="G25" s="45"/>
      <c r="H25" s="45"/>
      <c r="I25" s="101"/>
      <c r="J25" s="101"/>
      <c r="K25" s="46"/>
      <c r="L25" s="47"/>
      <c r="M25" s="43"/>
      <c r="N25" s="48"/>
      <c r="O25" s="49"/>
      <c r="P25" s="68"/>
    </row>
    <row r="26" spans="1:16" ht="18.75" customHeight="1" x14ac:dyDescent="0.15">
      <c r="A26" s="83"/>
      <c r="B26" s="42"/>
      <c r="C26" s="42"/>
      <c r="D26" s="43"/>
      <c r="E26" s="44"/>
      <c r="F26" s="44"/>
      <c r="G26" s="45"/>
      <c r="H26" s="45"/>
      <c r="I26" s="101"/>
      <c r="J26" s="101"/>
      <c r="K26" s="46"/>
      <c r="L26" s="47"/>
      <c r="M26" s="43"/>
      <c r="N26" s="48"/>
      <c r="O26" s="49"/>
      <c r="P26" s="68"/>
    </row>
    <row r="27" spans="1:16" ht="18.75" customHeight="1" x14ac:dyDescent="0.15">
      <c r="A27" s="83"/>
      <c r="B27" s="42"/>
      <c r="C27" s="42"/>
      <c r="D27" s="43"/>
      <c r="E27" s="44"/>
      <c r="F27" s="44"/>
      <c r="G27" s="45"/>
      <c r="H27" s="45"/>
      <c r="I27" s="101"/>
      <c r="J27" s="101"/>
      <c r="K27" s="46"/>
      <c r="L27" s="47"/>
      <c r="M27" s="43"/>
      <c r="N27" s="48"/>
      <c r="O27" s="49"/>
      <c r="P27" s="68"/>
    </row>
    <row r="28" spans="1:16" ht="18.75" customHeight="1" x14ac:dyDescent="0.15">
      <c r="A28" s="83"/>
      <c r="B28" s="50"/>
      <c r="C28" s="50"/>
      <c r="D28" s="51"/>
      <c r="E28" s="52"/>
      <c r="F28" s="52"/>
      <c r="G28" s="53"/>
      <c r="H28" s="53"/>
      <c r="I28" s="102"/>
      <c r="J28" s="102"/>
      <c r="K28" s="54"/>
      <c r="L28" s="55"/>
      <c r="M28" s="51"/>
      <c r="N28" s="56"/>
      <c r="O28" s="57"/>
      <c r="P28" s="69"/>
    </row>
    <row r="29" spans="1:16" ht="18.75" customHeight="1" x14ac:dyDescent="0.15">
      <c r="A29" s="83"/>
      <c r="B29" s="42" t="s">
        <v>180</v>
      </c>
      <c r="C29" s="42" t="s">
        <v>181</v>
      </c>
      <c r="D29" s="43">
        <v>10</v>
      </c>
      <c r="E29" s="44" t="s">
        <v>34</v>
      </c>
      <c r="F29" s="44">
        <f>ROUNDUP(D29*0.75,2)</f>
        <v>7.5</v>
      </c>
      <c r="G29" s="45">
        <f>ROUNDUP((K4*D29)+(K5*D29*0.75)+(K6*(D29*2)),0)</f>
        <v>0</v>
      </c>
      <c r="H29" s="45">
        <f>G29</f>
        <v>0</v>
      </c>
      <c r="I29" s="103" t="s">
        <v>80</v>
      </c>
      <c r="J29" s="104"/>
      <c r="K29" s="46" t="s">
        <v>49</v>
      </c>
      <c r="L29" s="47">
        <f>ROUNDUP((K4*M29)+(K5*M29*0.75)+(K6*(M29*2)),2)</f>
        <v>0</v>
      </c>
      <c r="M29" s="43">
        <v>100</v>
      </c>
      <c r="N29" s="48">
        <f>ROUNDUP(M29*0.75,2)</f>
        <v>75</v>
      </c>
      <c r="O29" s="49"/>
      <c r="P29" s="68"/>
    </row>
    <row r="30" spans="1:16" ht="18.75" customHeight="1" x14ac:dyDescent="0.15">
      <c r="A30" s="83"/>
      <c r="B30" s="42"/>
      <c r="C30" s="42" t="s">
        <v>107</v>
      </c>
      <c r="D30" s="43">
        <v>5</v>
      </c>
      <c r="E30" s="44" t="s">
        <v>34</v>
      </c>
      <c r="F30" s="44">
        <f>ROUNDUP(D30*0.75,2)</f>
        <v>3.75</v>
      </c>
      <c r="G30" s="45">
        <f>ROUNDUP((K4*D30)+(K5*D30*0.75)+(K6*(D30*2)),0)</f>
        <v>0</v>
      </c>
      <c r="H30" s="45">
        <f>G30+(G30*10/100)</f>
        <v>0</v>
      </c>
      <c r="I30" s="101"/>
      <c r="J30" s="101"/>
      <c r="K30" s="46" t="s">
        <v>151</v>
      </c>
      <c r="L30" s="47">
        <f>ROUNDUP((K4*M30)+(K5*M30*0.75)+(K6*(M30*2)),2)</f>
        <v>0</v>
      </c>
      <c r="M30" s="43">
        <v>0.5</v>
      </c>
      <c r="N30" s="48">
        <f>ROUNDUP(M30*0.75,2)</f>
        <v>0.38</v>
      </c>
      <c r="O30" s="49"/>
      <c r="P30" s="68"/>
    </row>
    <row r="31" spans="1:16" ht="18.75" customHeight="1" x14ac:dyDescent="0.15">
      <c r="A31" s="83"/>
      <c r="B31" s="42"/>
      <c r="C31" s="42"/>
      <c r="D31" s="43"/>
      <c r="E31" s="44"/>
      <c r="F31" s="44"/>
      <c r="G31" s="45"/>
      <c r="H31" s="45"/>
      <c r="I31" s="101"/>
      <c r="J31" s="101"/>
      <c r="K31" s="46" t="s">
        <v>35</v>
      </c>
      <c r="L31" s="47">
        <f>ROUNDUP((K4*M31)+(K5*M31*0.75)+(K6*(M31*2)),2)</f>
        <v>0</v>
      </c>
      <c r="M31" s="43">
        <v>0.1</v>
      </c>
      <c r="N31" s="48">
        <f>ROUNDUP(M31*0.75,2)</f>
        <v>0.08</v>
      </c>
      <c r="O31" s="49"/>
      <c r="P31" s="68"/>
    </row>
    <row r="32" spans="1:16" ht="18.75" customHeight="1" x14ac:dyDescent="0.15">
      <c r="A32" s="83"/>
      <c r="B32" s="42"/>
      <c r="C32" s="42"/>
      <c r="D32" s="43"/>
      <c r="E32" s="44"/>
      <c r="F32" s="44"/>
      <c r="G32" s="45"/>
      <c r="H32" s="45"/>
      <c r="I32" s="101"/>
      <c r="J32" s="101"/>
      <c r="K32" s="46"/>
      <c r="L32" s="47"/>
      <c r="M32" s="43"/>
      <c r="N32" s="48"/>
      <c r="O32" s="49"/>
      <c r="P32" s="68"/>
    </row>
    <row r="33" spans="1:16" ht="18.75" customHeight="1" thickBot="1" x14ac:dyDescent="0.2">
      <c r="A33" s="84"/>
      <c r="B33" s="59"/>
      <c r="C33" s="59"/>
      <c r="D33" s="60"/>
      <c r="E33" s="61"/>
      <c r="F33" s="61"/>
      <c r="G33" s="62"/>
      <c r="H33" s="62"/>
      <c r="I33" s="105"/>
      <c r="J33" s="105"/>
      <c r="K33" s="63"/>
      <c r="L33" s="64"/>
      <c r="M33" s="60"/>
      <c r="N33" s="65"/>
      <c r="O33" s="66"/>
      <c r="P33" s="70"/>
    </row>
  </sheetData>
  <mergeCells count="13">
    <mergeCell ref="A9:A33"/>
    <mergeCell ref="I29:J33"/>
    <mergeCell ref="I8:J8"/>
    <mergeCell ref="K8:L8"/>
    <mergeCell ref="I9:J11"/>
    <mergeCell ref="I12:J21"/>
    <mergeCell ref="I22:J28"/>
    <mergeCell ref="A1:B1"/>
    <mergeCell ref="C1:K1"/>
    <mergeCell ref="K2:M2"/>
    <mergeCell ref="O6:P6"/>
    <mergeCell ref="A7:E7"/>
    <mergeCell ref="O7:P7"/>
  </mergeCells>
  <phoneticPr fontId="3"/>
  <printOptions horizontalCentered="1" verticalCentered="1"/>
  <pageMargins left="0.39370078740157483" right="0.39370078740157483" top="0.39370078740157483" bottom="0.39370078740157483" header="0.19685039370078741" footer="0.31496062992125984"/>
  <pageSetup paperSize="12" scale="4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vt:i4>
      </vt:variant>
    </vt:vector>
  </HeadingPairs>
  <TitlesOfParts>
    <vt:vector size="21" baseType="lpstr">
      <vt:lpstr>キッズ月間(昼・おやつ)</vt:lpstr>
      <vt:lpstr>2月1日(金)</vt:lpstr>
      <vt:lpstr>2月4日(月)</vt:lpstr>
      <vt:lpstr>2月5日(火)</vt:lpstr>
      <vt:lpstr>2月6日(水)</vt:lpstr>
      <vt:lpstr>2月7日(木)</vt:lpstr>
      <vt:lpstr>2月8日(金)</vt:lpstr>
      <vt:lpstr>2月12日(火)</vt:lpstr>
      <vt:lpstr>2月13日(水)</vt:lpstr>
      <vt:lpstr>2月14日(木)</vt:lpstr>
      <vt:lpstr>2月15日(金)</vt:lpstr>
      <vt:lpstr>2月18日(月)</vt:lpstr>
      <vt:lpstr>2月19日(火)</vt:lpstr>
      <vt:lpstr>2月20日(水)</vt:lpstr>
      <vt:lpstr>2月21日(木)</vt:lpstr>
      <vt:lpstr>2月22日(金)</vt:lpstr>
      <vt:lpstr>2月25日(月)</vt:lpstr>
      <vt:lpstr>2月26日(火)</vt:lpstr>
      <vt:lpstr>2月27日(水)</vt:lpstr>
      <vt:lpstr>2月28日(木)</vt:lpstr>
      <vt:lpstr>'キッズ月間(昼・おやつ)'!Print_Area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shokuzai</dc:creator>
  <cp:lastModifiedBy>skuld</cp:lastModifiedBy>
  <cp:lastPrinted>2018-12-20T06:59:12Z</cp:lastPrinted>
  <dcterms:created xsi:type="dcterms:W3CDTF">2018-12-17T05:10:27Z</dcterms:created>
  <dcterms:modified xsi:type="dcterms:W3CDTF">2019-01-15T06:47:28Z</dcterms:modified>
</cp:coreProperties>
</file>